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6945" activeTab="3"/>
  </bookViews>
  <sheets>
    <sheet name="1" sheetId="1" r:id="rId1"/>
    <sheet name="2" sheetId="2" r:id="rId2"/>
    <sheet name="3_5" sheetId="3" r:id="rId3"/>
    <sheet name="6_8" sheetId="4" r:id="rId4"/>
    <sheet name="9" sheetId="5" r:id="rId5"/>
    <sheet name="10" sheetId="6" r:id="rId6"/>
  </sheets>
  <definedNames/>
  <calcPr fullCalcOnLoad="1"/>
</workbook>
</file>

<file path=xl/sharedStrings.xml><?xml version="1.0" encoding="utf-8"?>
<sst xmlns="http://schemas.openxmlformats.org/spreadsheetml/2006/main" count="455" uniqueCount="302">
  <si>
    <t xml:space="preserve">выявление несовершеннолетних граждан, нуждающихся в установлении над ними опеки или попечительства, включая обследование условий жизни таких несовершеннолетних граждан и их семей;                                          -подбор и подготовка граждан, выразивших желание стать опекунами или попечителями несовершеннолетних граждан либо принять детей, оставшихся без попечения родителей , в семью на воспитание в иных установленных семейным законодательством Российской Федерации формах;                                                                  -организация отдыха и оздоровление детей, в том числе детей находящихся в трудной   жизненной ситуации.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</si>
  <si>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-предоставление социальных услуг, входящих в Перечень социальных услуг, на условиях частичной или полной оплаты; </t>
  </si>
  <si>
    <t xml:space="preserve">предоставление дополнительных услуг, не входящих в Перечень  на условиях частичной или полной оплаты; </t>
  </si>
  <si>
    <t>услуги сиделки по уходу за тяжелобольными гражданами и инвалидами;</t>
  </si>
  <si>
    <t>оказание услуг по обеспечению инвалидов, детей-инвалидов и лиц с ограничениями жизнедеятельности техническими средствами реабилитации;</t>
  </si>
  <si>
    <t>услуги по мелкому ремонту квартир;</t>
  </si>
  <si>
    <t>услуги интернет-клуба для пожилых граждан и инвалидов;</t>
  </si>
  <si>
    <t>услуги автотранспорта;</t>
  </si>
  <si>
    <t>услуги по обработке земельных участков;</t>
  </si>
  <si>
    <t>услуги по ксерокопированию текста;</t>
  </si>
  <si>
    <t>услуги по предрейсовому и послерейсовому осмотру водителей траспортных средств;</t>
  </si>
  <si>
    <t>анимационные, развивающие и оздоровительные услуги;</t>
  </si>
  <si>
    <t>юридические услуги;</t>
  </si>
  <si>
    <t>медицинские услуги;</t>
  </si>
  <si>
    <t>услуги по обследованию жилищно-бытовых условий граждан;</t>
  </si>
  <si>
    <t>услуги "Социыльного такси"</t>
  </si>
  <si>
    <t xml:space="preserve">Основные виды деятельности Организации:                                                                                                         -предоставление социальных услуг, входящих в Перечень социальных услуг, предоставляемых поставщиками социальных услуг, по видам социальных услуг и формам социального обслуживания, установленных Законом Костромской области от 27.10.2014 № 575-5-ЗКО  "О социальном обслуживании граждан в Костромской области" (далее-Перечень социальных услуг), с учетом индивидуальных потребностей получателей социальных услуг. В том чсиле:                                                                                                                                                                                                                                   1) социально-бытовых услуг;                                                                                                                                                                                                                                                                      2)социально-медицинских услуг;                                                                                                                                                                                                                                        3) социально-психологических услуг;                                                                                                                            </t>
  </si>
  <si>
    <t xml:space="preserve">4)социально-педагогических услуг;                                                                                                                                                                                                                        5)социально-трудовых услуг;                                                                                                                                                                                                                                                                     6) социально-правовых услуг;                                                                                                                                                                                                                                                 7) услуг в целях повышения коммуникативного потенциала получателей социальных услуг; имеющих ограничения жизнедеятельности, в том числе детей инвалидов;                                                                                  8) срочных социальных услуг;                                       </t>
  </si>
  <si>
    <t>Приложение 1</t>
  </si>
  <si>
    <t>к Порядку составления и утверждения плана финансово-хозяйственной деятельности областных государственных бюджетных и автономных учреждений, подведомственных департаменту по труду и социальной защите населения Костромской области</t>
  </si>
  <si>
    <t>СОГЛАСОВАНО</t>
  </si>
  <si>
    <t>УТВЕРЖДАЮ</t>
  </si>
  <si>
    <t>(подпись)  (расшифровка подписи)</t>
  </si>
  <si>
    <t>"____" _______________ 20___ г.</t>
  </si>
  <si>
    <t>План финансово-хозяйственной деятельности</t>
  </si>
  <si>
    <t>КОДЫ</t>
  </si>
  <si>
    <t>Форма по КФД</t>
  </si>
  <si>
    <t>Дата</t>
  </si>
  <si>
    <t xml:space="preserve">Наименование государственного бюджетного (автономного) учреждения
</t>
  </si>
  <si>
    <t>по ОКПО</t>
  </si>
  <si>
    <t>Код по реестру участников бюджетного процесса, а также юридических лиц, не являющихся участниками 
бюджетного процесса</t>
  </si>
  <si>
    <t>Идентификационный номер налогоплательщика (ИНН)</t>
  </si>
  <si>
    <t>Код причины поставки на учет (КПП)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</si>
  <si>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</si>
  <si>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</si>
  <si>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</si>
  <si>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по ОКАТО</t>
  </si>
  <si>
    <t>Единица измерения: руб.</t>
  </si>
  <si>
    <t>по ОКЕИ</t>
  </si>
  <si>
    <t>I. Сведения о деятельности государственного бюджетного (автономного)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</si>
  <si>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</si>
  <si>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</si>
  <si>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 xml:space="preserve">II. Показатели финансового состояния государственного бюджетного (автономного) учреждения </t>
  </si>
  <si>
    <t>Наименование показателя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</si>
  <si>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</si>
  <si>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</si>
  <si>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всего:</t>
  </si>
  <si>
    <t>в том числе: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</si>
  <si>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</si>
  <si>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</si>
  <si>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</si>
  <si>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</si>
  <si>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</si>
  <si>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</si>
  <si>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</si>
  <si>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>2.1. Денежные средства государственного бюджетного учреждения, всего:</t>
  </si>
  <si>
    <t>2.1.1. Денежные средства государственного бюджетного учреждения на личевых счетах (счетах)</t>
  </si>
  <si>
    <t>2.2. Иные финансовые инструменты</t>
  </si>
  <si>
    <t>2.3. Дебиторская задолженность по расходам</t>
  </si>
  <si>
    <t>2.3.1. Дебиторская задолженность по выданным авансам, перечисленным за счет средств, полученных из федерального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</si>
  <si>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</si>
  <si>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</si>
  <si>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</si>
  <si>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</si>
  <si>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</si>
  <si>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</si>
  <si>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</si>
  <si>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</si>
  <si>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</si>
  <si>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</si>
  <si>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</si>
  <si>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</si>
  <si>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</si>
  <si>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</si>
  <si>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</si>
  <si>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</si>
  <si>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</si>
  <si>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</si>
  <si>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</si>
  <si>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</si>
  <si>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</si>
  <si>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</si>
  <si>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</si>
  <si>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Справочно: Нефинансовые и финансовые активы (строка 410 формы 0503730)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</si>
  <si>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</si>
  <si>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</si>
  <si>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</si>
  <si>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средств, полученных из федерального бюджета,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</si>
  <si>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</si>
  <si>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</si>
  <si>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</si>
  <si>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</si>
  <si>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</si>
  <si>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</si>
  <si>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</si>
  <si>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</si>
  <si>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</si>
  <si>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</si>
  <si>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</si>
  <si>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</si>
  <si>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</si>
  <si>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</si>
  <si>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</si>
  <si>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</si>
  <si>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</si>
  <si>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</si>
  <si>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</si>
  <si>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</si>
  <si>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</si>
  <si>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</si>
  <si>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</si>
  <si>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</si>
  <si>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</si>
  <si>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</si>
  <si>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</si>
  <si>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 xml:space="preserve">III. Показатели по поступлениям и выплатам государственного бюджетного (автономного) учреждения </t>
  </si>
  <si>
    <t xml:space="preserve">"____" _______________ 20___ г.
</t>
  </si>
  <si>
    <t>Код строки</t>
  </si>
  <si>
    <t>Код по бюджетной классифи-кации Российской Федерации</t>
  </si>
  <si>
    <t>Объем финансового обеспечения, руб.</t>
  </si>
  <si>
    <t>всего</t>
  </si>
  <si>
    <t>субсидия на финансовое обеспечение выполнения государствен-ного задания</t>
  </si>
  <si>
    <t>субсидии, предоставляемые
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</si>
  <si>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</si>
  <si>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</si>
  <si>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</si>
  <si>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</si>
  <si>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2</t>
  </si>
  <si>
    <t>3</t>
  </si>
  <si>
    <t>Поступления от доходов, всего:</t>
  </si>
  <si>
    <t>100</t>
  </si>
  <si>
    <t>Х</t>
  </si>
  <si>
    <t>доходы от собственности</t>
  </si>
  <si>
    <t>110</t>
  </si>
  <si>
    <t>120</t>
  </si>
  <si>
    <t>доходы от штрафов,
пеней, иных сумм принудительного изъятия</t>
  </si>
  <si>
    <t>130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</si>
  <si>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</si>
  <si>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</si>
  <si>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предоставленные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</si>
  <si>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</si>
  <si>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</si>
  <si>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</si>
  <si>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</si>
  <si>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</si>
  <si>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</si>
  <si>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</si>
  <si>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в том числе на выплаты персоналу, всего:</t>
  </si>
  <si>
    <t>210</t>
  </si>
  <si>
    <t>211</t>
  </si>
  <si>
    <t>фонд оплаты труда</t>
  </si>
  <si>
    <t>111</t>
  </si>
  <si>
    <t>начисления на выплаты 
по оплате труда</t>
  </si>
  <si>
    <t>119</t>
  </si>
  <si>
    <t>иные выплаты персоналу учреждений, за исключением фонда оплаты труда</t>
  </si>
  <si>
    <t>112</t>
  </si>
  <si>
    <t>Социальное обеспечение и иные выплаты населению, всего:</t>
  </si>
  <si>
    <t>220</t>
  </si>
  <si>
    <t>300</t>
  </si>
  <si>
    <t>иные выплаты 
населению</t>
  </si>
  <si>
    <t>уплата налогов, сборов и иных платежей, всего:</t>
  </si>
  <si>
    <t>850</t>
  </si>
  <si>
    <t>уплата налога на имущество организаций и земельного налога</t>
  </si>
  <si>
    <t>230</t>
  </si>
  <si>
    <t>851</t>
  </si>
  <si>
    <t>уплата прочих налогов и сборов</t>
  </si>
  <si>
    <t>852</t>
  </si>
  <si>
    <t>уплата иных платежей</t>
  </si>
  <si>
    <t>853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</si>
  <si>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</si>
  <si>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</si>
  <si>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</si>
  <si>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250</t>
  </si>
  <si>
    <t>Расходы на закупку товаров, работ, услуг, всего:</t>
  </si>
  <si>
    <t>научно-исследовательские и опытно-конструкторские работы</t>
  </si>
  <si>
    <t>241</t>
  </si>
  <si>
    <t>услуги связи</t>
  </si>
  <si>
    <t>244</t>
  </si>
  <si>
    <t>транспортные услуги</t>
  </si>
  <si>
    <t>коммунальные услуги</t>
  </si>
  <si>
    <t>арендная плата за пользование 
имуществом</t>
  </si>
  <si>
    <t>работы, услуги по содержанию имущества</t>
  </si>
  <si>
    <t>260</t>
  </si>
  <si>
    <t>прочие работы, услуги</t>
  </si>
  <si>
    <t>Прочие расходы</t>
  </si>
  <si>
    <t>увеличение стоимости основных средств</t>
  </si>
  <si>
    <t>243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</si>
  <si>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</si>
  <si>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</si>
  <si>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всего:</t>
  </si>
  <si>
    <t>увеличение остатков средств</t>
  </si>
  <si>
    <t>310</t>
  </si>
  <si>
    <t>прочие поступления</t>
  </si>
  <si>
    <t>320</t>
  </si>
  <si>
    <t>Выбытие финансовых активов, всего:</t>
  </si>
  <si>
    <t>400</t>
  </si>
  <si>
    <t>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</si>
  <si>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</si>
  <si>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</si>
  <si>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</si>
  <si>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</si>
  <si>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</si>
  <si>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</si>
  <si>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</si>
  <si>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IV. Показатели выплат по расходам на закупку товаров, работ, услуг государственного бюджетного (автономного) учреждения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</si>
  <si>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</si>
  <si>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</si>
  <si>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</si>
  <si>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</si>
  <si>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</si>
  <si>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на 20__ г.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</si>
  <si>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</si>
  <si>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</si>
  <si>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</si>
  <si>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услуг, всего:</t>
  </si>
  <si>
    <t>0001</t>
  </si>
  <si>
    <t>в том числе: на оплату контрактов, заключенных до начала очередного финансового года</t>
  </si>
  <si>
    <t>1001</t>
  </si>
  <si>
    <t>на закупку товаров, работ, услуг по году начала закупки</t>
  </si>
  <si>
    <t>2001</t>
  </si>
  <si>
    <t xml:space="preserve">V. Сведения о средствах, поступающих во временное распоряжение государственного бюджетного (автономного) учреждения </t>
  </si>
  <si>
    <t>Сумма, руб.</t>
  </si>
  <si>
    <t>010</t>
  </si>
  <si>
    <t>020</t>
  </si>
  <si>
    <t>Поступление</t>
  </si>
  <si>
    <t>030</t>
  </si>
  <si>
    <t>Выбытие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</si>
  <si>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</si>
  <si>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</si>
  <si>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</si>
  <si>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</si>
  <si>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</si>
  <si>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Руководитель государственного бюджетного (автономного) учреждения </t>
  </si>
  <si>
    <t>(уполномоченное лицо)</t>
  </si>
  <si>
    <t xml:space="preserve">Заместитель руководителя государственного бюджетного учреждения </t>
  </si>
  <si>
    <t>по финансовым вопросам</t>
  </si>
  <si>
    <t xml:space="preserve">Главный бухгалтер государственного бюджетного учреждения </t>
  </si>
  <si>
    <t>Исполнитель</t>
  </si>
  <si>
    <t xml:space="preserve">"____" _______________ 20___ г.  </t>
  </si>
  <si>
    <t>(расшифровка подписи)</t>
  </si>
  <si>
    <t xml:space="preserve">                                                            (подпись)  </t>
  </si>
  <si>
    <t>в т.ч</t>
  </si>
  <si>
    <t>теплоснабжение</t>
  </si>
  <si>
    <t>электроснабжение</t>
  </si>
  <si>
    <t>водоснабжение и водоотведение</t>
  </si>
  <si>
    <t>доходы от оказания услуг</t>
  </si>
  <si>
    <t>Статья расходов</t>
  </si>
  <si>
    <t>213</t>
  </si>
  <si>
    <t>212</t>
  </si>
  <si>
    <t>221</t>
  </si>
  <si>
    <t>224</t>
  </si>
  <si>
    <t>225</t>
  </si>
  <si>
    <t>226</t>
  </si>
  <si>
    <t>в т.ч.</t>
  </si>
  <si>
    <t>исполнение судебных актов РФ и мировых соглашений о возмещении причиненного вреда</t>
  </si>
  <si>
    <t>270</t>
  </si>
  <si>
    <t>медикаменты, перевязочные средства и прочие лечебные расходы</t>
  </si>
  <si>
    <t>продукты питания</t>
  </si>
  <si>
    <t>оплата ГСМ</t>
  </si>
  <si>
    <t>прочее увеличение стоимости материальных запасов</t>
  </si>
  <si>
    <t>приобретение котельно-печного топлива</t>
  </si>
  <si>
    <t>310 10</t>
  </si>
  <si>
    <t>340 20</t>
  </si>
  <si>
    <t>340 10</t>
  </si>
  <si>
    <t>340 30</t>
  </si>
  <si>
    <t>340 40</t>
  </si>
  <si>
    <t>340 50</t>
  </si>
  <si>
    <t>290 20</t>
  </si>
  <si>
    <t>223 10</t>
  </si>
  <si>
    <t>223 20</t>
  </si>
  <si>
    <t>223 30</t>
  </si>
  <si>
    <t>310 20</t>
  </si>
  <si>
    <t>(подпись)             (расшифровка подписи)</t>
  </si>
  <si>
    <t>Директор департамента по труду и социальной защите населения Костромской области</t>
  </si>
  <si>
    <t>на 2017 год</t>
  </si>
  <si>
    <t>157800 Костромская область, г. Нерехта ул. 1-я Рабочая , д.4</t>
  </si>
  <si>
    <t>областное государственное бюджетное учреждение "Нерехтский комплексный центр социального обслуживания населения"</t>
  </si>
  <si>
    <t>1.3. Перечень услуг (работ), осуществляемых в том числе на платной основе:</t>
  </si>
  <si>
    <t>Дроздник А.В.</t>
  </si>
  <si>
    <t>на 2017 г.</t>
  </si>
  <si>
    <t>323</t>
  </si>
  <si>
    <t>-</t>
  </si>
  <si>
    <t xml:space="preserve"> </t>
  </si>
  <si>
    <t>Целью создания Организации является оказание гражданам, признанным нуждающимся в социальном обслуживании, постоянной, периодической, разовой помощи, в том числе срочной помощи, в целях улучшения условий их жизнедеятельности и (или) расширения возможностей самостоятельно обеспечивать свои основные жизненные потребности с учетом категорий получателей социальных услуг, сосятояния их здоровья, возраста, социального положения и других обстоятельств, которые приводят или могут привести к ухудшению условий их жизнедеятельности, организация отдыха и оздоровления детей.</t>
  </si>
  <si>
    <t xml:space="preserve">на "01"января 2017г.
</t>
  </si>
  <si>
    <t>Предоставление социального обслуживания в форме на дому</t>
  </si>
  <si>
    <t>Предоставление социального обслужиания в полустационарной форме</t>
  </si>
  <si>
    <t>Предрейсовые осмотры водителей</t>
  </si>
  <si>
    <t>350</t>
  </si>
  <si>
    <t>222 00</t>
  </si>
  <si>
    <t>226 00</t>
  </si>
  <si>
    <t>223</t>
  </si>
  <si>
    <t>340</t>
  </si>
  <si>
    <t>Начальник отдела бюджетной отчетности</t>
  </si>
  <si>
    <t>Начальник отдела госзаказа и котраслевых программ</t>
  </si>
  <si>
    <t xml:space="preserve">Начальник отдела социального обслуживания и работы с общественными организациями                                                                                                                                                                                                                      </t>
  </si>
  <si>
    <t>Департамент по труду и социальной защите населения Костромской области</t>
  </si>
  <si>
    <t xml:space="preserve">Начальник отдела бюджетного планирования                                                                    </t>
  </si>
  <si>
    <t>Т.Ю. Иванова</t>
  </si>
  <si>
    <t>И.В. Павлова</t>
  </si>
  <si>
    <t>тел. _849431 76-4-32___________________</t>
  </si>
  <si>
    <t>безвозмездные поступления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</si>
</sst>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0" fillId="0" borderId="0" xfId="0" applyNumberFormat="1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6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46.125" style="2" customWidth="1"/>
    <col min="2" max="2" width="18.375" style="2" customWidth="1"/>
    <col min="3" max="3" width="17.375" style="3" customWidth="1"/>
    <col min="4" max="4" width="26.00390625" style="3" customWidth="1"/>
    <col min="5" max="5" width="16.625" style="3" customWidth="1"/>
    <col min="6" max="6" width="16.00390625" style="3" customWidth="1"/>
    <col min="7" max="63" width="9.125" style="3" customWidth="1"/>
    <col min="64" max="16384" width="9.125" style="1" customWidth="1"/>
  </cols>
  <sheetData>
    <row r="1" spans="4:6" ht="15">
      <c r="D1" s="94" t="s">
        <v>18</v>
      </c>
      <c r="E1" s="94"/>
      <c r="F1" s="94"/>
    </row>
    <row r="2" spans="4:72" ht="48.75" customHeight="1">
      <c r="D2" s="95" t="s">
        <v>19</v>
      </c>
      <c r="E2" s="95"/>
      <c r="F2" s="9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ht="6.75" customHeight="1"/>
    <row r="4" spans="1:90" ht="22.5" customHeight="1">
      <c r="A4" s="2" t="s">
        <v>20</v>
      </c>
      <c r="D4" s="96" t="s">
        <v>21</v>
      </c>
      <c r="E4" s="9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4:5" ht="4.5" customHeight="1">
      <c r="D5" s="97"/>
      <c r="E5" s="97"/>
    </row>
    <row r="6" spans="1:90" s="4" customFormat="1" ht="25.5" customHeight="1">
      <c r="A6" s="63" t="s">
        <v>297</v>
      </c>
      <c r="B6" s="63"/>
      <c r="C6" s="6"/>
      <c r="D6" s="89" t="s">
        <v>273</v>
      </c>
      <c r="E6" s="9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</row>
    <row r="7" spans="1:5" ht="19.5" customHeight="1">
      <c r="A7" s="64" t="s">
        <v>240</v>
      </c>
      <c r="B7" s="62" t="s">
        <v>239</v>
      </c>
      <c r="D7" s="70"/>
      <c r="E7" s="70" t="s">
        <v>278</v>
      </c>
    </row>
    <row r="8" spans="1:32" ht="24.75" customHeight="1">
      <c r="A8" s="63" t="s">
        <v>293</v>
      </c>
      <c r="B8" s="63"/>
      <c r="C8" s="6"/>
      <c r="D8" s="91" t="s">
        <v>272</v>
      </c>
      <c r="E8" s="92"/>
      <c r="F8" s="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6" ht="12.75" customHeight="1">
      <c r="A9" s="64" t="s">
        <v>240</v>
      </c>
      <c r="B9" s="62" t="s">
        <v>239</v>
      </c>
      <c r="D9" s="93" t="s">
        <v>23</v>
      </c>
      <c r="E9" s="93"/>
      <c r="F9" s="2"/>
    </row>
    <row r="10" spans="1:6" ht="39" customHeight="1">
      <c r="A10" s="63" t="s">
        <v>294</v>
      </c>
      <c r="B10" s="63"/>
      <c r="C10" s="9"/>
      <c r="D10" s="93"/>
      <c r="E10" s="93"/>
      <c r="F10" s="2"/>
    </row>
    <row r="11" spans="1:17" ht="18.75" customHeight="1">
      <c r="A11" s="64" t="s">
        <v>240</v>
      </c>
      <c r="B11" s="62" t="s">
        <v>239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32.25" customHeight="1">
      <c r="A12" s="63" t="s">
        <v>295</v>
      </c>
      <c r="B12" s="6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4.25" customHeight="1">
      <c r="A13" s="64" t="s">
        <v>240</v>
      </c>
      <c r="B13" s="62" t="s">
        <v>239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0" ht="16.5" customHeight="1">
      <c r="A14" s="87" t="s">
        <v>24</v>
      </c>
      <c r="B14" s="87"/>
      <c r="C14" s="87"/>
      <c r="D14" s="87"/>
      <c r="E14" s="87"/>
      <c r="F14" s="8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</row>
    <row r="15" spans="1:6" ht="15.75" customHeight="1">
      <c r="A15" s="88" t="s">
        <v>274</v>
      </c>
      <c r="B15" s="88"/>
      <c r="C15" s="88"/>
      <c r="D15" s="88"/>
      <c r="E15" s="88"/>
      <c r="F15" s="88"/>
    </row>
    <row r="16" ht="8.25" customHeight="1"/>
    <row r="17" spans="1:6" ht="16.5" customHeight="1">
      <c r="A17" s="8"/>
      <c r="B17" s="8"/>
      <c r="C17" s="11"/>
      <c r="D17" s="11"/>
      <c r="E17" s="11"/>
      <c r="F17" s="12" t="s">
        <v>25</v>
      </c>
    </row>
    <row r="18" spans="1:6" ht="15">
      <c r="A18" s="8" t="s">
        <v>23</v>
      </c>
      <c r="B18" s="8"/>
      <c r="C18" s="11"/>
      <c r="D18" s="11"/>
      <c r="E18" s="13" t="s">
        <v>26</v>
      </c>
      <c r="F18" s="14"/>
    </row>
    <row r="19" spans="1:6" ht="15.75">
      <c r="A19" s="8"/>
      <c r="B19" s="8"/>
      <c r="C19" s="11"/>
      <c r="D19" s="11"/>
      <c r="E19" s="15" t="s">
        <v>27</v>
      </c>
      <c r="F19" s="14"/>
    </row>
    <row r="20" spans="1:64" ht="60" customHeight="1">
      <c r="A20" s="16" t="s">
        <v>28</v>
      </c>
      <c r="B20" s="16"/>
      <c r="C20" s="85" t="s">
        <v>276</v>
      </c>
      <c r="D20" s="85"/>
      <c r="E20" s="13" t="s">
        <v>29</v>
      </c>
      <c r="F20" s="17">
        <v>32495718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</row>
    <row r="21" spans="1:64" ht="57" customHeight="1">
      <c r="A21" s="16" t="s">
        <v>30</v>
      </c>
      <c r="B21" s="16"/>
      <c r="C21" s="86"/>
      <c r="D21" s="86"/>
      <c r="E21" s="11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64" ht="33.75" customHeight="1">
      <c r="A22" s="16" t="s">
        <v>31</v>
      </c>
      <c r="B22" s="16"/>
      <c r="C22" s="86">
        <v>4405001810</v>
      </c>
      <c r="D22" s="86"/>
      <c r="E22" s="11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64" ht="15">
      <c r="A23" s="16" t="s">
        <v>32</v>
      </c>
      <c r="B23" s="16"/>
      <c r="C23" s="86">
        <v>440501001</v>
      </c>
      <c r="D23" s="86"/>
      <c r="E23" s="11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4" spans="1:64" ht="30" customHeight="1">
      <c r="A24" s="16" t="s">
        <v>33</v>
      </c>
      <c r="B24" s="16"/>
      <c r="C24" s="86" t="s">
        <v>296</v>
      </c>
      <c r="D24" s="86"/>
      <c r="E24" s="13" t="s">
        <v>34</v>
      </c>
      <c r="F24" s="17">
        <v>819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</row>
    <row r="25" spans="1:64" ht="45" customHeight="1">
      <c r="A25" s="16" t="s">
        <v>35</v>
      </c>
      <c r="B25" s="16"/>
      <c r="C25" s="86" t="s">
        <v>275</v>
      </c>
      <c r="D25" s="86"/>
      <c r="E25" s="13" t="s">
        <v>36</v>
      </c>
      <c r="F25" s="17">
        <v>34420000000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64" ht="15">
      <c r="A26" s="16" t="s">
        <v>37</v>
      </c>
      <c r="B26" s="16"/>
      <c r="C26" s="85"/>
      <c r="D26" s="85"/>
      <c r="E26" s="13" t="s">
        <v>38</v>
      </c>
      <c r="F26" s="19">
        <v>383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</sheetData>
  <sheetProtection/>
  <mergeCells count="17">
    <mergeCell ref="D1:F1"/>
    <mergeCell ref="D2:F2"/>
    <mergeCell ref="D4:E4"/>
    <mergeCell ref="D5:E5"/>
    <mergeCell ref="D6:E6"/>
    <mergeCell ref="D8:E8"/>
    <mergeCell ref="D9:E9"/>
    <mergeCell ref="D10:E10"/>
    <mergeCell ref="A14:F14"/>
    <mergeCell ref="A15:F15"/>
    <mergeCell ref="C20:D20"/>
    <mergeCell ref="C21:D21"/>
    <mergeCell ref="C26:D26"/>
    <mergeCell ref="C22:D22"/>
    <mergeCell ref="C23:D23"/>
    <mergeCell ref="C24:D24"/>
    <mergeCell ref="C25:D25"/>
  </mergeCells>
  <printOptions/>
  <pageMargins left="0.52" right="0.2" top="0.17" bottom="0.23" header="0.17" footer="0.16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24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99.375" style="0" customWidth="1"/>
    <col min="2" max="2" width="8.375" style="0" customWidth="1"/>
    <col min="3" max="5" width="9.125" style="0" hidden="1" customWidth="1"/>
  </cols>
  <sheetData>
    <row r="1" spans="1:165" ht="14.25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</row>
    <row r="3" ht="15">
      <c r="A3" s="21" t="s">
        <v>40</v>
      </c>
    </row>
    <row r="4" ht="83.25" customHeight="1">
      <c r="A4" s="30" t="s">
        <v>283</v>
      </c>
    </row>
    <row r="5" ht="15">
      <c r="A5" s="21" t="s">
        <v>41</v>
      </c>
    </row>
    <row r="6" spans="1:9" ht="143.25" customHeight="1">
      <c r="A6" s="71" t="s">
        <v>16</v>
      </c>
      <c r="H6" t="s">
        <v>282</v>
      </c>
      <c r="I6" s="72"/>
    </row>
    <row r="7" spans="1:9" ht="99.75" customHeight="1">
      <c r="A7" s="71" t="s">
        <v>17</v>
      </c>
      <c r="I7" s="72"/>
    </row>
    <row r="8" spans="1:9" ht="99.75" customHeight="1">
      <c r="A8" s="71" t="s">
        <v>0</v>
      </c>
      <c r="G8" s="72"/>
      <c r="I8" s="72"/>
    </row>
    <row r="9" ht="15" customHeight="1">
      <c r="A9" s="21" t="s">
        <v>277</v>
      </c>
    </row>
    <row r="10" ht="29.25" customHeight="1">
      <c r="A10" s="30" t="s">
        <v>1</v>
      </c>
    </row>
    <row r="11" ht="12.75">
      <c r="A11" s="30" t="s">
        <v>2</v>
      </c>
    </row>
    <row r="12" ht="38.25" customHeight="1">
      <c r="A12" t="s">
        <v>3</v>
      </c>
    </row>
    <row r="13" ht="25.5">
      <c r="A13" s="30" t="s">
        <v>4</v>
      </c>
    </row>
    <row r="14" ht="12.75">
      <c r="A14" s="30" t="s">
        <v>5</v>
      </c>
    </row>
    <row r="15" ht="12.75">
      <c r="A15" s="30" t="s">
        <v>6</v>
      </c>
    </row>
    <row r="16" ht="12.75">
      <c r="A16" s="30" t="s">
        <v>7</v>
      </c>
    </row>
    <row r="17" ht="12.75">
      <c r="A17" s="30" t="s">
        <v>8</v>
      </c>
    </row>
    <row r="18" ht="12.75">
      <c r="A18" s="30" t="s">
        <v>9</v>
      </c>
    </row>
    <row r="19" ht="12.75">
      <c r="A19" s="30" t="s">
        <v>10</v>
      </c>
    </row>
    <row r="20" ht="12.75">
      <c r="A20" s="30" t="s">
        <v>11</v>
      </c>
    </row>
    <row r="21" ht="12.75">
      <c r="A21" s="30" t="s">
        <v>12</v>
      </c>
    </row>
    <row r="22" ht="12.75">
      <c r="A22" s="30" t="s">
        <v>13</v>
      </c>
    </row>
    <row r="23" ht="12.75">
      <c r="A23" s="30" t="s">
        <v>14</v>
      </c>
    </row>
    <row r="24" ht="12.75">
      <c r="A24" s="30" t="s">
        <v>15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84"/>
  <sheetViews>
    <sheetView zoomScale="90" zoomScaleNormal="90" zoomScalePageLayoutView="0" workbookViewId="0" topLeftCell="A1">
      <selection activeCell="A33" sqref="A33"/>
    </sheetView>
  </sheetViews>
  <sheetFormatPr defaultColWidth="96.375" defaultRowHeight="12.75"/>
  <cols>
    <col min="1" max="1" width="126.00390625" style="30" customWidth="1"/>
    <col min="2" max="2" width="17.125" style="23" customWidth="1"/>
    <col min="3" max="3" width="20.875" style="23" customWidth="1"/>
    <col min="4" max="4" width="18.625" style="23" customWidth="1"/>
    <col min="5" max="137" width="96.375" style="23" customWidth="1"/>
    <col min="138" max="16384" width="96.375" style="30" customWidth="1"/>
  </cols>
  <sheetData>
    <row r="1" spans="1:136" ht="14.25">
      <c r="A1" s="98" t="s">
        <v>42</v>
      </c>
      <c r="B1" s="99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</row>
    <row r="2" spans="1:136" ht="27.75" customHeight="1">
      <c r="A2" s="100" t="s">
        <v>284</v>
      </c>
      <c r="B2" s="100"/>
      <c r="C2" s="32"/>
      <c r="D2" s="32"/>
      <c r="E2" s="32"/>
      <c r="F2" s="32"/>
      <c r="G2" s="32"/>
      <c r="H2" s="32"/>
      <c r="I2" s="32"/>
      <c r="J2" s="3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</row>
    <row r="3" spans="1:136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</row>
    <row r="4" spans="1:136" ht="15">
      <c r="A4" s="24" t="s">
        <v>43</v>
      </c>
      <c r="B4" s="24" t="s">
        <v>221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</row>
    <row r="5" spans="1:136" ht="14.25">
      <c r="A5" s="26" t="s">
        <v>44</v>
      </c>
      <c r="B5" s="26">
        <v>7647650.17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</row>
    <row r="6" spans="1:136" ht="15">
      <c r="A6" s="28" t="s">
        <v>45</v>
      </c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</row>
    <row r="7" spans="1:136" ht="15">
      <c r="A7" s="28" t="s">
        <v>46</v>
      </c>
      <c r="B7" s="28">
        <v>146688.75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</row>
    <row r="8" spans="1:136" ht="15">
      <c r="A8" s="28" t="s">
        <v>47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</row>
    <row r="9" spans="1:136" ht="30">
      <c r="A9" s="28" t="s">
        <v>48</v>
      </c>
      <c r="B9" s="28">
        <v>146688.75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</row>
    <row r="10" spans="1:136" ht="15">
      <c r="A10" s="28" t="s">
        <v>282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</row>
    <row r="11" spans="1:136" ht="30">
      <c r="A11" s="28" t="s">
        <v>49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</row>
    <row r="12" spans="1:136" ht="15">
      <c r="A12" s="28" t="s">
        <v>50</v>
      </c>
      <c r="B12" s="28">
        <v>23923.25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</row>
    <row r="13" spans="1:136" ht="15">
      <c r="A13" s="28" t="s">
        <v>51</v>
      </c>
      <c r="B13" s="28">
        <v>2421600.17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</row>
    <row r="14" spans="1:136" ht="15">
      <c r="A14" s="28" t="s">
        <v>47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</row>
    <row r="15" spans="1:136" ht="15">
      <c r="A15" s="28" t="s">
        <v>52</v>
      </c>
      <c r="B15" s="28">
        <v>2285860.17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</row>
    <row r="16" spans="1:136" ht="15">
      <c r="A16" s="28" t="s">
        <v>53</v>
      </c>
      <c r="B16" s="28">
        <v>556662.35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</row>
    <row r="17" spans="1:136" ht="14.25">
      <c r="A17" s="26" t="s">
        <v>54</v>
      </c>
      <c r="B17" s="26">
        <v>-4725924.98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</row>
    <row r="18" spans="1:136" ht="15">
      <c r="A18" s="28" t="s">
        <v>45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</row>
    <row r="19" spans="1:136" ht="15">
      <c r="A19" s="28" t="s">
        <v>55</v>
      </c>
      <c r="B19" s="28">
        <v>3786.37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</row>
    <row r="20" spans="1:136" ht="15">
      <c r="A20" s="28" t="s">
        <v>47</v>
      </c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</row>
    <row r="21" spans="1:136" ht="15">
      <c r="A21" s="28" t="s">
        <v>56</v>
      </c>
      <c r="B21" s="28">
        <v>3076.37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</row>
    <row r="22" spans="1:136" ht="15">
      <c r="A22" s="28" t="s">
        <v>57</v>
      </c>
      <c r="B22" s="28">
        <v>710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</row>
    <row r="23" spans="1:136" ht="15">
      <c r="A23" s="28" t="s">
        <v>58</v>
      </c>
      <c r="B23" s="28">
        <v>583407.13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</row>
    <row r="24" spans="1:136" ht="30">
      <c r="A24" s="28" t="s">
        <v>59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</row>
    <row r="25" spans="1:136" ht="15">
      <c r="A25" s="28" t="s">
        <v>47</v>
      </c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</row>
    <row r="26" spans="1:136" ht="15">
      <c r="A26" s="28" t="s">
        <v>60</v>
      </c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</row>
    <row r="27" spans="1:136" ht="15">
      <c r="A27" s="28" t="s">
        <v>61</v>
      </c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</row>
    <row r="28" spans="1:136" ht="15">
      <c r="A28" s="28" t="s">
        <v>62</v>
      </c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</row>
    <row r="29" spans="1:136" ht="15">
      <c r="A29" s="28" t="s">
        <v>63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</row>
    <row r="30" spans="1:136" ht="15">
      <c r="A30" s="28" t="s">
        <v>64</v>
      </c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</row>
    <row r="31" spans="1:136" ht="15">
      <c r="A31" s="28" t="s">
        <v>65</v>
      </c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</row>
    <row r="32" spans="1:136" ht="15">
      <c r="A32" s="28" t="s">
        <v>66</v>
      </c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</row>
    <row r="33" spans="1:136" ht="15">
      <c r="A33" s="28" t="s">
        <v>67</v>
      </c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</row>
    <row r="34" spans="1:136" ht="15">
      <c r="A34" s="28" t="s">
        <v>68</v>
      </c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</row>
    <row r="35" spans="1:136" ht="15">
      <c r="A35" s="28" t="s">
        <v>69</v>
      </c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</row>
    <row r="36" spans="1:136" ht="30">
      <c r="A36" s="28" t="s">
        <v>70</v>
      </c>
      <c r="B36" s="28">
        <v>6570.02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</row>
    <row r="37" spans="1:136" ht="15">
      <c r="A37" s="28" t="s">
        <v>47</v>
      </c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</row>
    <row r="38" spans="1:136" ht="15">
      <c r="A38" s="28" t="s">
        <v>71</v>
      </c>
      <c r="B38" s="28">
        <v>5968.57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</row>
    <row r="39" spans="1:136" ht="15">
      <c r="A39" s="28" t="s">
        <v>72</v>
      </c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</row>
    <row r="40" spans="1:136" ht="15">
      <c r="A40" s="28" t="s">
        <v>73</v>
      </c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</row>
    <row r="41" spans="1:136" ht="15">
      <c r="A41" s="28" t="s">
        <v>74</v>
      </c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</row>
    <row r="42" spans="1:136" ht="15">
      <c r="A42" s="28" t="s">
        <v>75</v>
      </c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</row>
    <row r="43" spans="1:136" ht="15">
      <c r="A43" s="28" t="s">
        <v>76</v>
      </c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</row>
    <row r="44" spans="1:136" ht="15">
      <c r="A44" s="28" t="s">
        <v>77</v>
      </c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</row>
    <row r="45" spans="1:136" ht="15">
      <c r="A45" s="28" t="s">
        <v>78</v>
      </c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</row>
    <row r="46" spans="1:136" ht="15">
      <c r="A46" s="28" t="s">
        <v>79</v>
      </c>
      <c r="B46" s="28">
        <v>48.21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</row>
    <row r="47" spans="1:136" ht="15">
      <c r="A47" s="28" t="s">
        <v>80</v>
      </c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</row>
    <row r="48" spans="1:136" ht="15">
      <c r="A48" s="28" t="s">
        <v>81</v>
      </c>
      <c r="B48" s="28">
        <v>553.24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</row>
    <row r="49" spans="1:136" ht="15">
      <c r="A49" s="28" t="s">
        <v>82</v>
      </c>
      <c r="B49" s="28">
        <v>100999.83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</row>
    <row r="50" spans="1:136" ht="15">
      <c r="A50" s="28" t="s">
        <v>83</v>
      </c>
      <c r="B50" s="28">
        <v>938461.87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</row>
    <row r="51" spans="1:136" ht="14.25">
      <c r="A51" s="26" t="s">
        <v>84</v>
      </c>
      <c r="B51" s="26">
        <v>906345.16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</row>
    <row r="52" spans="1:136" ht="15">
      <c r="A52" s="28" t="s">
        <v>45</v>
      </c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</row>
    <row r="53" spans="1:136" ht="15">
      <c r="A53" s="28" t="s">
        <v>85</v>
      </c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</row>
    <row r="54" spans="1:136" ht="15">
      <c r="A54" s="28" t="s">
        <v>86</v>
      </c>
      <c r="B54" s="28">
        <v>56849.84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</row>
    <row r="55" spans="1:136" ht="30">
      <c r="A55" s="28" t="s">
        <v>87</v>
      </c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</row>
    <row r="56" spans="1:136" ht="15">
      <c r="A56" s="28" t="s">
        <v>47</v>
      </c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</row>
    <row r="57" spans="1:136" ht="15">
      <c r="A57" s="28" t="s">
        <v>88</v>
      </c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</row>
    <row r="58" spans="1:136" ht="15">
      <c r="A58" s="28" t="s">
        <v>89</v>
      </c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</row>
    <row r="59" spans="1:136" ht="15">
      <c r="A59" s="28" t="s">
        <v>90</v>
      </c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</row>
    <row r="60" spans="1:136" ht="15">
      <c r="A60" s="28" t="s">
        <v>91</v>
      </c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</row>
    <row r="61" spans="1:136" ht="15">
      <c r="A61" s="28" t="s">
        <v>92</v>
      </c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</row>
    <row r="62" spans="1:136" ht="15">
      <c r="A62" s="28" t="s">
        <v>93</v>
      </c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</row>
    <row r="63" spans="1:136" ht="15">
      <c r="A63" s="28" t="s">
        <v>94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</row>
    <row r="64" spans="1:136" ht="15">
      <c r="A64" s="28" t="s">
        <v>95</v>
      </c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</row>
    <row r="65" spans="1:136" ht="15">
      <c r="A65" s="28" t="s">
        <v>96</v>
      </c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</row>
    <row r="66" spans="1:136" ht="15">
      <c r="A66" s="28" t="s">
        <v>97</v>
      </c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</row>
    <row r="67" spans="1:136" ht="15">
      <c r="A67" s="28" t="s">
        <v>98</v>
      </c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</row>
    <row r="68" spans="1:136" ht="15">
      <c r="A68" s="28" t="s">
        <v>99</v>
      </c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</row>
    <row r="69" spans="1:136" ht="15">
      <c r="A69" s="28" t="s">
        <v>100</v>
      </c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</row>
    <row r="70" spans="1:136" ht="30">
      <c r="A70" s="28" t="s">
        <v>101</v>
      </c>
      <c r="B70" s="28">
        <v>43442.81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</row>
    <row r="71" spans="1:136" ht="15">
      <c r="A71" s="28" t="s">
        <v>47</v>
      </c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</row>
    <row r="72" spans="1:136" ht="15">
      <c r="A72" s="28" t="s">
        <v>102</v>
      </c>
      <c r="B72" s="28">
        <v>252.42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</row>
    <row r="73" spans="1:136" ht="15">
      <c r="A73" s="28" t="s">
        <v>103</v>
      </c>
      <c r="B73" s="28">
        <v>400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</row>
    <row r="74" spans="1:136" ht="15">
      <c r="A74" s="28" t="s">
        <v>104</v>
      </c>
      <c r="B74" s="28">
        <v>0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</row>
    <row r="75" spans="1:136" ht="15">
      <c r="A75" s="28" t="s">
        <v>105</v>
      </c>
      <c r="B75" s="28">
        <v>0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</row>
    <row r="76" spans="1:136" ht="15">
      <c r="A76" s="28" t="s">
        <v>106</v>
      </c>
      <c r="B76" s="28">
        <v>0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</row>
    <row r="77" spans="1:136" ht="15">
      <c r="A77" s="28" t="s">
        <v>107</v>
      </c>
      <c r="B77" s="28">
        <v>19703.88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</row>
    <row r="78" spans="1:136" ht="15">
      <c r="A78" s="28" t="s">
        <v>108</v>
      </c>
      <c r="B78" s="28">
        <v>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</row>
    <row r="79" spans="1:136" ht="15">
      <c r="A79" s="28" t="s">
        <v>109</v>
      </c>
      <c r="B79" s="28">
        <v>0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</row>
    <row r="80" spans="1:136" ht="15">
      <c r="A80" s="28" t="s">
        <v>110</v>
      </c>
      <c r="B80" s="28">
        <v>0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</row>
    <row r="81" spans="1:136" ht="15">
      <c r="A81" s="28" t="s">
        <v>111</v>
      </c>
      <c r="B81" s="28">
        <v>2360.1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</row>
    <row r="82" spans="1:136" ht="15">
      <c r="A82" s="28" t="s">
        <v>112</v>
      </c>
      <c r="B82" s="28">
        <v>0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</row>
    <row r="83" spans="1:136" ht="15">
      <c r="A83" s="28" t="s">
        <v>113</v>
      </c>
      <c r="B83" s="28">
        <v>15013.07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</row>
    <row r="84" spans="1:136" ht="15">
      <c r="A84" s="28" t="s">
        <v>114</v>
      </c>
      <c r="B84" s="28">
        <v>5713.34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</row>
  </sheetData>
  <sheetProtection/>
  <mergeCells count="2">
    <mergeCell ref="A1:B1"/>
    <mergeCell ref="A2:B2"/>
  </mergeCells>
  <printOptions/>
  <pageMargins left="0.39" right="0.26" top="0.17" bottom="0.16" header="0.17" footer="0.16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zoomScalePageLayoutView="0" workbookViewId="0" topLeftCell="A4">
      <pane xSplit="1" ySplit="4" topLeftCell="B71" activePane="bottomRight" state="frozen"/>
      <selection pane="topLeft" activeCell="A4" sqref="A4"/>
      <selection pane="topRight" activeCell="B4" sqref="B4"/>
      <selection pane="bottomLeft" activeCell="A8" sqref="A8"/>
      <selection pane="bottomRight" activeCell="J25" sqref="J25"/>
    </sheetView>
  </sheetViews>
  <sheetFormatPr defaultColWidth="12.75390625" defaultRowHeight="12.75"/>
  <cols>
    <col min="1" max="1" width="30.75390625" style="31" customWidth="1"/>
    <col min="2" max="2" width="6.75390625" style="31" customWidth="1"/>
    <col min="3" max="3" width="12.125" style="31" customWidth="1"/>
    <col min="4" max="4" width="8.625" style="31" customWidth="1"/>
    <col min="5" max="5" width="15.875" style="31" customWidth="1"/>
    <col min="6" max="6" width="13.125" style="31" customWidth="1"/>
    <col min="7" max="7" width="13.75390625" style="31" customWidth="1"/>
    <col min="8" max="8" width="11.125" style="31" customWidth="1"/>
    <col min="9" max="9" width="12.75390625" style="31" customWidth="1"/>
    <col min="10" max="10" width="14.625" style="31" customWidth="1"/>
    <col min="11" max="16384" width="12.75390625" style="31" customWidth="1"/>
  </cols>
  <sheetData>
    <row r="1" spans="1:11" ht="15" customHeight="1">
      <c r="A1" s="101" t="s">
        <v>115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1" customHeight="1">
      <c r="A2" s="102" t="s">
        <v>116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34" customFormat="1" ht="13.5">
      <c r="A4" s="104"/>
      <c r="B4" s="104" t="s">
        <v>117</v>
      </c>
      <c r="C4" s="104" t="s">
        <v>118</v>
      </c>
      <c r="D4" s="77" t="s">
        <v>246</v>
      </c>
      <c r="E4" s="104" t="s">
        <v>119</v>
      </c>
      <c r="F4" s="104"/>
      <c r="G4" s="104"/>
      <c r="H4" s="104"/>
      <c r="I4" s="104"/>
      <c r="J4" s="104"/>
      <c r="K4" s="104"/>
    </row>
    <row r="5" spans="1:11" s="34" customFormat="1" ht="13.5">
      <c r="A5" s="104"/>
      <c r="B5" s="104"/>
      <c r="C5" s="104"/>
      <c r="D5" s="78"/>
      <c r="E5" s="104" t="s">
        <v>120</v>
      </c>
      <c r="F5" s="104" t="s">
        <v>47</v>
      </c>
      <c r="G5" s="104"/>
      <c r="H5" s="104"/>
      <c r="I5" s="104"/>
      <c r="J5" s="104"/>
      <c r="K5" s="104"/>
    </row>
    <row r="6" spans="1:11" s="34" customFormat="1" ht="61.5" customHeight="1">
      <c r="A6" s="104"/>
      <c r="B6" s="104"/>
      <c r="C6" s="104"/>
      <c r="D6" s="78"/>
      <c r="E6" s="104"/>
      <c r="F6" s="104" t="s">
        <v>121</v>
      </c>
      <c r="G6" s="104" t="s">
        <v>122</v>
      </c>
      <c r="H6" s="104" t="s">
        <v>123</v>
      </c>
      <c r="I6" s="104" t="s">
        <v>124</v>
      </c>
      <c r="J6" s="104" t="s">
        <v>125</v>
      </c>
      <c r="K6" s="104"/>
    </row>
    <row r="7" spans="1:11" s="34" customFormat="1" ht="50.25" customHeight="1">
      <c r="A7" s="104"/>
      <c r="B7" s="104"/>
      <c r="C7" s="104"/>
      <c r="D7" s="79"/>
      <c r="E7" s="104"/>
      <c r="F7" s="104"/>
      <c r="G7" s="104"/>
      <c r="H7" s="104"/>
      <c r="I7" s="104"/>
      <c r="J7" s="65" t="s">
        <v>120</v>
      </c>
      <c r="K7" s="65" t="s">
        <v>126</v>
      </c>
    </row>
    <row r="8" spans="1:11" s="34" customFormat="1" ht="13.5">
      <c r="A8" s="35"/>
      <c r="B8" s="36" t="s">
        <v>127</v>
      </c>
      <c r="C8" s="36" t="s">
        <v>128</v>
      </c>
      <c r="D8" s="36"/>
      <c r="E8" s="35">
        <v>4</v>
      </c>
      <c r="F8" s="35">
        <v>5</v>
      </c>
      <c r="G8" s="35">
        <v>6</v>
      </c>
      <c r="H8" s="35">
        <v>7</v>
      </c>
      <c r="I8" s="35">
        <v>8</v>
      </c>
      <c r="J8" s="35">
        <v>9</v>
      </c>
      <c r="K8" s="35">
        <v>10</v>
      </c>
    </row>
    <row r="9" spans="1:11" s="39" customFormat="1" ht="13.5">
      <c r="A9" s="37" t="s">
        <v>129</v>
      </c>
      <c r="B9" s="38" t="s">
        <v>130</v>
      </c>
      <c r="C9" s="38" t="s">
        <v>131</v>
      </c>
      <c r="D9" s="38"/>
      <c r="E9" s="73">
        <f>SUM(F9:J9)</f>
        <v>15504748.51</v>
      </c>
      <c r="F9" s="73">
        <f>SUM(F13)</f>
        <v>12808627.15</v>
      </c>
      <c r="G9" s="73">
        <f>SUM(G19)</f>
        <v>1294418.36</v>
      </c>
      <c r="H9" s="73"/>
      <c r="I9" s="73"/>
      <c r="J9" s="73">
        <f>SUM(J13+J22)</f>
        <v>1401703</v>
      </c>
      <c r="K9" s="73">
        <v>70000</v>
      </c>
    </row>
    <row r="10" spans="1:11" s="39" customFormat="1" ht="13.5">
      <c r="A10" s="40" t="s">
        <v>47</v>
      </c>
      <c r="B10" s="36"/>
      <c r="C10" s="36"/>
      <c r="D10" s="36"/>
      <c r="E10" s="74"/>
      <c r="F10" s="74" t="s">
        <v>131</v>
      </c>
      <c r="G10" s="74" t="s">
        <v>131</v>
      </c>
      <c r="H10" s="74" t="s">
        <v>131</v>
      </c>
      <c r="I10" s="74" t="s">
        <v>131</v>
      </c>
      <c r="J10" s="74"/>
      <c r="K10" s="74" t="s">
        <v>131</v>
      </c>
    </row>
    <row r="11" spans="1:11" s="39" customFormat="1" ht="13.5">
      <c r="A11" s="40" t="s">
        <v>132</v>
      </c>
      <c r="B11" s="36" t="s">
        <v>133</v>
      </c>
      <c r="C11" s="36"/>
      <c r="D11" s="36"/>
      <c r="E11" s="74"/>
      <c r="F11" s="74"/>
      <c r="G11" s="74"/>
      <c r="H11" s="74"/>
      <c r="I11" s="74"/>
      <c r="J11" s="74"/>
      <c r="K11" s="74"/>
    </row>
    <row r="12" spans="1:11" s="39" customFormat="1" ht="13.5">
      <c r="A12" s="40"/>
      <c r="B12" s="36"/>
      <c r="C12" s="36"/>
      <c r="D12" s="36"/>
      <c r="E12" s="74"/>
      <c r="F12" s="74" t="s">
        <v>131</v>
      </c>
      <c r="G12" s="74" t="s">
        <v>131</v>
      </c>
      <c r="H12" s="74" t="s">
        <v>131</v>
      </c>
      <c r="I12" s="74" t="s">
        <v>131</v>
      </c>
      <c r="J12" s="74"/>
      <c r="K12" s="74" t="s">
        <v>131</v>
      </c>
    </row>
    <row r="13" spans="1:11" s="39" customFormat="1" ht="13.5">
      <c r="A13" s="40" t="s">
        <v>245</v>
      </c>
      <c r="B13" s="36" t="s">
        <v>134</v>
      </c>
      <c r="C13" s="36" t="s">
        <v>282</v>
      </c>
      <c r="D13" s="36" t="s">
        <v>136</v>
      </c>
      <c r="E13" s="74">
        <f>SUM(F13+J13)</f>
        <v>14140330.15</v>
      </c>
      <c r="F13" s="74">
        <f>SUM(F14:F15)</f>
        <v>12808627.15</v>
      </c>
      <c r="G13" s="74" t="s">
        <v>131</v>
      </c>
      <c r="H13" s="74" t="s">
        <v>131</v>
      </c>
      <c r="I13" s="74"/>
      <c r="J13" s="74">
        <f>SUM(J14:J16)</f>
        <v>1331703</v>
      </c>
      <c r="K13" s="74"/>
    </row>
    <row r="14" spans="1:11" s="39" customFormat="1" ht="27">
      <c r="A14" s="40" t="s">
        <v>285</v>
      </c>
      <c r="B14" s="36"/>
      <c r="C14" s="36"/>
      <c r="D14" s="36" t="s">
        <v>136</v>
      </c>
      <c r="E14" s="74">
        <f>SUM(F14+J14)</f>
        <v>6908025.15</v>
      </c>
      <c r="F14" s="74">
        <v>6350039.15</v>
      </c>
      <c r="G14" s="74" t="s">
        <v>131</v>
      </c>
      <c r="H14" s="74" t="s">
        <v>131</v>
      </c>
      <c r="I14" s="74"/>
      <c r="J14" s="74">
        <v>557986</v>
      </c>
      <c r="K14" s="74"/>
    </row>
    <row r="15" spans="1:11" s="39" customFormat="1" ht="40.5">
      <c r="A15" s="40" t="s">
        <v>286</v>
      </c>
      <c r="B15" s="36"/>
      <c r="C15" s="36"/>
      <c r="D15" s="36" t="s">
        <v>136</v>
      </c>
      <c r="E15" s="74">
        <f>SUM(F15+J15)</f>
        <v>6903488</v>
      </c>
      <c r="F15" s="74">
        <v>6458588</v>
      </c>
      <c r="G15" s="74" t="s">
        <v>131</v>
      </c>
      <c r="H15" s="74" t="s">
        <v>131</v>
      </c>
      <c r="I15" s="74"/>
      <c r="J15" s="74">
        <v>444900</v>
      </c>
      <c r="K15" s="74"/>
    </row>
    <row r="16" spans="1:11" s="39" customFormat="1" ht="13.5">
      <c r="A16" s="40" t="s">
        <v>287</v>
      </c>
      <c r="B16" s="36"/>
      <c r="C16" s="36"/>
      <c r="D16" s="36" t="s">
        <v>136</v>
      </c>
      <c r="E16" s="74">
        <f>SUM(J16)</f>
        <v>328817</v>
      </c>
      <c r="F16" s="74"/>
      <c r="G16" s="74" t="s">
        <v>131</v>
      </c>
      <c r="H16" s="74" t="s">
        <v>131</v>
      </c>
      <c r="I16" s="74"/>
      <c r="J16" s="74">
        <v>328817</v>
      </c>
      <c r="K16" s="74"/>
    </row>
    <row r="17" spans="1:11" s="39" customFormat="1" ht="45" customHeight="1">
      <c r="A17" s="40" t="s">
        <v>135</v>
      </c>
      <c r="B17" s="36" t="s">
        <v>136</v>
      </c>
      <c r="C17" s="36"/>
      <c r="D17" s="36"/>
      <c r="E17" s="74"/>
      <c r="F17" s="74" t="s">
        <v>131</v>
      </c>
      <c r="G17" s="74" t="s">
        <v>131</v>
      </c>
      <c r="H17" s="74" t="s">
        <v>131</v>
      </c>
      <c r="I17" s="74" t="s">
        <v>131</v>
      </c>
      <c r="J17" s="74"/>
      <c r="K17" s="74" t="s">
        <v>131</v>
      </c>
    </row>
    <row r="18" spans="1:11" s="39" customFormat="1" ht="69" customHeight="1">
      <c r="A18" s="40" t="s">
        <v>137</v>
      </c>
      <c r="B18" s="36" t="s">
        <v>138</v>
      </c>
      <c r="C18" s="36"/>
      <c r="D18" s="36"/>
      <c r="E18" s="74">
        <f>SUM(J18)</f>
        <v>0</v>
      </c>
      <c r="F18" s="74" t="s">
        <v>131</v>
      </c>
      <c r="G18" s="74" t="s">
        <v>131</v>
      </c>
      <c r="H18" s="74" t="s">
        <v>131</v>
      </c>
      <c r="I18" s="74" t="s">
        <v>131</v>
      </c>
      <c r="J18" s="74"/>
      <c r="K18" s="74"/>
    </row>
    <row r="19" spans="1:11" s="39" customFormat="1" ht="27">
      <c r="A19" s="40" t="s">
        <v>139</v>
      </c>
      <c r="B19" s="36" t="s">
        <v>140</v>
      </c>
      <c r="C19" s="36"/>
      <c r="D19" s="36" t="s">
        <v>144</v>
      </c>
      <c r="E19" s="74">
        <f>SUM(G19)</f>
        <v>1294418.36</v>
      </c>
      <c r="F19" s="74" t="s">
        <v>131</v>
      </c>
      <c r="G19" s="74">
        <v>1294418.36</v>
      </c>
      <c r="H19" s="74"/>
      <c r="I19" s="74" t="s">
        <v>131</v>
      </c>
      <c r="J19" s="74" t="s">
        <v>131</v>
      </c>
      <c r="K19" s="74" t="s">
        <v>131</v>
      </c>
    </row>
    <row r="20" spans="1:11" s="39" customFormat="1" ht="13.5">
      <c r="A20" s="40" t="s">
        <v>141</v>
      </c>
      <c r="B20" s="36" t="s">
        <v>142</v>
      </c>
      <c r="C20" s="36"/>
      <c r="D20" s="36"/>
      <c r="E20" s="74"/>
      <c r="F20" s="74" t="s">
        <v>131</v>
      </c>
      <c r="G20" s="74" t="s">
        <v>131</v>
      </c>
      <c r="H20" s="74" t="s">
        <v>131</v>
      </c>
      <c r="I20" s="74" t="s">
        <v>131</v>
      </c>
      <c r="J20" s="74"/>
      <c r="K20" s="74"/>
    </row>
    <row r="21" spans="1:11" s="39" customFormat="1" ht="13.5">
      <c r="A21" s="40" t="s">
        <v>143</v>
      </c>
      <c r="B21" s="36" t="s">
        <v>144</v>
      </c>
      <c r="C21" s="36" t="s">
        <v>131</v>
      </c>
      <c r="D21" s="36"/>
      <c r="E21" s="74"/>
      <c r="F21" s="74" t="s">
        <v>131</v>
      </c>
      <c r="G21" s="74" t="s">
        <v>131</v>
      </c>
      <c r="H21" s="74" t="s">
        <v>131</v>
      </c>
      <c r="I21" s="74" t="s">
        <v>131</v>
      </c>
      <c r="J21" s="74"/>
      <c r="K21" s="74" t="s">
        <v>131</v>
      </c>
    </row>
    <row r="22" spans="1:11" s="39" customFormat="1" ht="13.5">
      <c r="A22" s="40" t="s">
        <v>301</v>
      </c>
      <c r="B22" s="36" t="s">
        <v>144</v>
      </c>
      <c r="C22" s="36"/>
      <c r="D22" s="36"/>
      <c r="E22" s="74">
        <f>SUM(J22)</f>
        <v>70000</v>
      </c>
      <c r="F22" s="74"/>
      <c r="G22" s="74"/>
      <c r="H22" s="74"/>
      <c r="I22" s="74"/>
      <c r="J22" s="74">
        <v>70000</v>
      </c>
      <c r="K22" s="74">
        <v>70000</v>
      </c>
    </row>
    <row r="23" spans="1:11" s="39" customFormat="1" ht="13.5">
      <c r="A23" s="40"/>
      <c r="B23" s="36"/>
      <c r="C23" s="36"/>
      <c r="D23" s="36"/>
      <c r="E23" s="74"/>
      <c r="F23" s="74"/>
      <c r="G23" s="74"/>
      <c r="H23" s="74"/>
      <c r="I23" s="74"/>
      <c r="J23" s="74"/>
      <c r="K23" s="74"/>
    </row>
    <row r="24" spans="1:11" s="39" customFormat="1" ht="13.5">
      <c r="A24" s="37" t="s">
        <v>145</v>
      </c>
      <c r="B24" s="38" t="s">
        <v>146</v>
      </c>
      <c r="C24" s="38" t="s">
        <v>131</v>
      </c>
      <c r="D24" s="38"/>
      <c r="E24" s="73">
        <f>SUM(F24:J24)</f>
        <v>15507824.879999999</v>
      </c>
      <c r="F24" s="73">
        <f>SUM(F25+F36+F45)</f>
        <v>12809056.33</v>
      </c>
      <c r="G24" s="73">
        <f>SUM(G25+G30+G45)</f>
        <v>1294418.36</v>
      </c>
      <c r="H24" s="73"/>
      <c r="I24" s="73"/>
      <c r="J24" s="73">
        <f>SUM(J25+J36+J45)</f>
        <v>1404350.19</v>
      </c>
      <c r="K24" s="73">
        <v>70000</v>
      </c>
    </row>
    <row r="25" spans="1:11" s="39" customFormat="1" ht="27">
      <c r="A25" s="40" t="s">
        <v>147</v>
      </c>
      <c r="B25" s="36" t="s">
        <v>148</v>
      </c>
      <c r="C25" s="36" t="s">
        <v>133</v>
      </c>
      <c r="D25" s="36"/>
      <c r="E25" s="74">
        <f>SUM(F25:J25)</f>
        <v>12554579.99</v>
      </c>
      <c r="F25" s="74">
        <f>SUM(F27:F29)</f>
        <v>12365022</v>
      </c>
      <c r="G25" s="74">
        <f>SUM(G27:G29)</f>
        <v>5584.99</v>
      </c>
      <c r="H25" s="74"/>
      <c r="I25" s="74"/>
      <c r="J25" s="74">
        <f>SUM(J27:J28)</f>
        <v>183973</v>
      </c>
      <c r="K25" s="74"/>
    </row>
    <row r="26" spans="1:11" s="39" customFormat="1" ht="13.5">
      <c r="A26" s="40" t="s">
        <v>45</v>
      </c>
      <c r="B26" s="105" t="s">
        <v>149</v>
      </c>
      <c r="C26" s="36"/>
      <c r="D26" s="36"/>
      <c r="E26" s="74"/>
      <c r="F26" s="74"/>
      <c r="G26" s="74"/>
      <c r="H26" s="74"/>
      <c r="I26" s="74"/>
      <c r="J26" s="74"/>
      <c r="K26" s="74"/>
    </row>
    <row r="27" spans="1:11" s="39" customFormat="1" ht="13.5">
      <c r="A27" s="40" t="s">
        <v>150</v>
      </c>
      <c r="B27" s="105"/>
      <c r="C27" s="36" t="s">
        <v>151</v>
      </c>
      <c r="D27" s="36" t="s">
        <v>149</v>
      </c>
      <c r="E27" s="74">
        <f>SUM(F27:J27)</f>
        <v>9578644</v>
      </c>
      <c r="F27" s="74">
        <v>9437344</v>
      </c>
      <c r="G27" s="74"/>
      <c r="H27" s="74"/>
      <c r="I27" s="74"/>
      <c r="J27" s="74">
        <v>141300</v>
      </c>
      <c r="K27" s="74"/>
    </row>
    <row r="28" spans="1:11" s="39" customFormat="1" ht="27">
      <c r="A28" s="40" t="s">
        <v>152</v>
      </c>
      <c r="B28" s="105"/>
      <c r="C28" s="36" t="s">
        <v>153</v>
      </c>
      <c r="D28" s="36" t="s">
        <v>247</v>
      </c>
      <c r="E28" s="74">
        <f>SUM(F28:J28)</f>
        <v>2892751</v>
      </c>
      <c r="F28" s="74">
        <v>2850078</v>
      </c>
      <c r="G28" s="74"/>
      <c r="H28" s="74"/>
      <c r="I28" s="74"/>
      <c r="J28" s="74">
        <v>42673</v>
      </c>
      <c r="K28" s="74"/>
    </row>
    <row r="29" spans="1:11" s="39" customFormat="1" ht="40.5">
      <c r="A29" s="40" t="s">
        <v>154</v>
      </c>
      <c r="B29" s="105"/>
      <c r="C29" s="36" t="s">
        <v>155</v>
      </c>
      <c r="D29" s="36" t="s">
        <v>248</v>
      </c>
      <c r="E29" s="74">
        <f>SUM(F29:G29)</f>
        <v>83184.99</v>
      </c>
      <c r="F29" s="74">
        <v>77600</v>
      </c>
      <c r="G29" s="74">
        <v>5584.99</v>
      </c>
      <c r="H29" s="74"/>
      <c r="I29" s="74"/>
      <c r="J29" s="74"/>
      <c r="K29" s="74"/>
    </row>
    <row r="30" spans="1:11" s="39" customFormat="1" ht="27">
      <c r="A30" s="40" t="s">
        <v>156</v>
      </c>
      <c r="B30" s="105" t="s">
        <v>157</v>
      </c>
      <c r="C30" s="36" t="s">
        <v>158</v>
      </c>
      <c r="D30" s="36"/>
      <c r="E30" s="74">
        <f>SUM(G30)</f>
        <v>1212568.52</v>
      </c>
      <c r="F30" s="74"/>
      <c r="G30" s="74">
        <f>SUM(G31:G35)</f>
        <v>1212568.52</v>
      </c>
      <c r="H30" s="74"/>
      <c r="I30" s="74"/>
      <c r="J30" s="74"/>
      <c r="K30" s="74"/>
    </row>
    <row r="31" spans="1:11" s="39" customFormat="1" ht="13.5">
      <c r="A31" s="40" t="s">
        <v>45</v>
      </c>
      <c r="B31" s="105"/>
      <c r="C31" s="36" t="s">
        <v>280</v>
      </c>
      <c r="D31" s="36" t="s">
        <v>289</v>
      </c>
      <c r="E31" s="74">
        <f>SUM(G31)</f>
        <v>106600</v>
      </c>
      <c r="F31" s="74"/>
      <c r="G31" s="74">
        <v>106600</v>
      </c>
      <c r="H31" s="74"/>
      <c r="I31" s="74"/>
      <c r="J31" s="74"/>
      <c r="K31" s="74"/>
    </row>
    <row r="32" spans="1:11" s="39" customFormat="1" ht="13.5">
      <c r="A32" s="76" t="s">
        <v>159</v>
      </c>
      <c r="B32" s="105"/>
      <c r="C32" s="36" t="s">
        <v>280</v>
      </c>
      <c r="D32" s="36" t="s">
        <v>290</v>
      </c>
      <c r="E32" s="74">
        <f>SUM(G32)</f>
        <v>1080458.52</v>
      </c>
      <c r="F32" s="74"/>
      <c r="G32" s="74">
        <v>1080458.52</v>
      </c>
      <c r="H32" s="74"/>
      <c r="I32" s="74"/>
      <c r="J32" s="74"/>
      <c r="K32" s="74"/>
    </row>
    <row r="33" spans="1:11" s="39" customFormat="1" ht="13.5">
      <c r="A33" s="76"/>
      <c r="B33" s="105"/>
      <c r="C33" s="36" t="s">
        <v>280</v>
      </c>
      <c r="D33" s="36" t="s">
        <v>262</v>
      </c>
      <c r="E33" s="74">
        <f>SUM(G33)</f>
        <v>10000</v>
      </c>
      <c r="F33" s="74"/>
      <c r="G33" s="74">
        <v>10000</v>
      </c>
      <c r="H33" s="74"/>
      <c r="I33" s="74"/>
      <c r="J33" s="74"/>
      <c r="K33" s="74"/>
    </row>
    <row r="34" spans="1:11" s="39" customFormat="1" ht="13.5">
      <c r="A34" s="76"/>
      <c r="B34" s="105"/>
      <c r="C34" s="36" t="s">
        <v>280</v>
      </c>
      <c r="D34" s="36" t="s">
        <v>264</v>
      </c>
      <c r="E34" s="74">
        <f>SUM(G34)</f>
        <v>9000</v>
      </c>
      <c r="F34" s="74"/>
      <c r="G34" s="74">
        <v>9000</v>
      </c>
      <c r="H34" s="74"/>
      <c r="I34" s="74"/>
      <c r="J34" s="74"/>
      <c r="K34" s="74"/>
    </row>
    <row r="35" spans="1:11" s="39" customFormat="1" ht="13.5">
      <c r="A35" s="76"/>
      <c r="B35" s="105"/>
      <c r="C35" s="36" t="s">
        <v>288</v>
      </c>
      <c r="D35" s="36" t="s">
        <v>267</v>
      </c>
      <c r="E35" s="74">
        <f>SUM(G35:J35)</f>
        <v>6510</v>
      </c>
      <c r="F35" s="74"/>
      <c r="G35" s="74">
        <v>6510</v>
      </c>
      <c r="H35" s="74"/>
      <c r="I35" s="74"/>
      <c r="J35" s="74"/>
      <c r="K35" s="74"/>
    </row>
    <row r="36" spans="1:11" s="39" customFormat="1" ht="27">
      <c r="A36" s="40" t="s">
        <v>160</v>
      </c>
      <c r="B36" s="41"/>
      <c r="C36" s="36" t="s">
        <v>161</v>
      </c>
      <c r="D36" s="36"/>
      <c r="E36" s="74">
        <f>SUM(F36:J36)</f>
        <v>109229.18</v>
      </c>
      <c r="F36" s="74">
        <f>SUM(F38:F39)</f>
        <v>89729.18</v>
      </c>
      <c r="G36" s="74"/>
      <c r="H36" s="74"/>
      <c r="I36" s="74"/>
      <c r="J36" s="74">
        <v>19500</v>
      </c>
      <c r="K36" s="74"/>
    </row>
    <row r="37" spans="1:11" s="39" customFormat="1" ht="13.5">
      <c r="A37" s="40" t="s">
        <v>45</v>
      </c>
      <c r="B37" s="36"/>
      <c r="C37" s="36"/>
      <c r="D37" s="36"/>
      <c r="E37" s="74"/>
      <c r="F37" s="74"/>
      <c r="G37" s="74"/>
      <c r="H37" s="74"/>
      <c r="I37" s="74"/>
      <c r="J37" s="74"/>
      <c r="K37" s="74"/>
    </row>
    <row r="38" spans="1:11" s="39" customFormat="1" ht="27">
      <c r="A38" s="40" t="s">
        <v>162</v>
      </c>
      <c r="B38" s="36" t="s">
        <v>163</v>
      </c>
      <c r="C38" s="36" t="s">
        <v>164</v>
      </c>
      <c r="D38" s="36" t="s">
        <v>267</v>
      </c>
      <c r="E38" s="74">
        <f>SUM(F38:J38)</f>
        <v>94600</v>
      </c>
      <c r="F38" s="74">
        <v>83600</v>
      </c>
      <c r="G38" s="74"/>
      <c r="H38" s="74"/>
      <c r="I38" s="74"/>
      <c r="J38" s="74">
        <v>11000</v>
      </c>
      <c r="K38" s="74"/>
    </row>
    <row r="39" spans="1:11" s="39" customFormat="1" ht="13.5">
      <c r="A39" s="40" t="s">
        <v>165</v>
      </c>
      <c r="B39" s="36"/>
      <c r="C39" s="36" t="s">
        <v>166</v>
      </c>
      <c r="D39" s="36" t="s">
        <v>267</v>
      </c>
      <c r="E39" s="74">
        <f>SUM(F39:J39)</f>
        <v>12129.18</v>
      </c>
      <c r="F39" s="74">
        <v>6129.18</v>
      </c>
      <c r="G39" s="74"/>
      <c r="H39" s="74"/>
      <c r="I39" s="74"/>
      <c r="J39" s="74">
        <v>6000</v>
      </c>
      <c r="K39" s="74"/>
    </row>
    <row r="40" spans="1:11" s="39" customFormat="1" ht="13.5">
      <c r="A40" s="40" t="s">
        <v>167</v>
      </c>
      <c r="B40" s="36"/>
      <c r="C40" s="36" t="s">
        <v>168</v>
      </c>
      <c r="D40" s="36" t="s">
        <v>267</v>
      </c>
      <c r="E40" s="74">
        <f>SUM(F40:J40)</f>
        <v>2500</v>
      </c>
      <c r="F40" s="74"/>
      <c r="G40" s="74"/>
      <c r="H40" s="74"/>
      <c r="I40" s="74"/>
      <c r="J40" s="74">
        <v>2500</v>
      </c>
      <c r="K40" s="74"/>
    </row>
    <row r="41" spans="1:11" s="39" customFormat="1" ht="27">
      <c r="A41" s="40" t="s">
        <v>169</v>
      </c>
      <c r="B41" s="36" t="s">
        <v>170</v>
      </c>
      <c r="C41" s="36" t="s">
        <v>168</v>
      </c>
      <c r="D41" s="36" t="s">
        <v>267</v>
      </c>
      <c r="E41" s="74"/>
      <c r="F41" s="74"/>
      <c r="G41" s="74"/>
      <c r="H41" s="74"/>
      <c r="I41" s="74"/>
      <c r="J41" s="74"/>
      <c r="K41" s="74"/>
    </row>
    <row r="42" spans="1:11" s="39" customFormat="1" ht="27">
      <c r="A42" s="40" t="s">
        <v>171</v>
      </c>
      <c r="B42" s="105" t="s">
        <v>172</v>
      </c>
      <c r="C42" s="36"/>
      <c r="D42" s="36"/>
      <c r="E42" s="74"/>
      <c r="F42" s="74"/>
      <c r="G42" s="74"/>
      <c r="H42" s="74"/>
      <c r="I42" s="74"/>
      <c r="J42" s="74"/>
      <c r="K42" s="74"/>
    </row>
    <row r="43" spans="1:11" s="39" customFormat="1" ht="13.5">
      <c r="A43" s="40" t="s">
        <v>45</v>
      </c>
      <c r="B43" s="105"/>
      <c r="C43" s="36"/>
      <c r="D43" s="36"/>
      <c r="E43" s="74"/>
      <c r="F43" s="74"/>
      <c r="G43" s="74"/>
      <c r="H43" s="74"/>
      <c r="I43" s="74"/>
      <c r="J43" s="74"/>
      <c r="K43" s="74"/>
    </row>
    <row r="44" spans="1:11" s="39" customFormat="1" ht="13.5">
      <c r="A44" s="40"/>
      <c r="B44" s="105"/>
      <c r="C44" s="36"/>
      <c r="D44" s="36"/>
      <c r="E44" s="74"/>
      <c r="F44" s="74"/>
      <c r="G44" s="74"/>
      <c r="H44" s="74"/>
      <c r="I44" s="74"/>
      <c r="J44" s="74"/>
      <c r="K44" s="74"/>
    </row>
    <row r="45" spans="1:11" s="33" customFormat="1" ht="30">
      <c r="A45" s="28" t="s">
        <v>173</v>
      </c>
      <c r="B45" s="107" t="s">
        <v>182</v>
      </c>
      <c r="C45" s="36" t="s">
        <v>170</v>
      </c>
      <c r="D45" s="36"/>
      <c r="E45" s="74">
        <f>SUM(F45:J45)</f>
        <v>1631447.19</v>
      </c>
      <c r="F45" s="74">
        <f>SUM(F50)</f>
        <v>354305.14999999997</v>
      </c>
      <c r="G45" s="74">
        <v>76264.85</v>
      </c>
      <c r="H45" s="74"/>
      <c r="I45" s="74"/>
      <c r="J45" s="74">
        <f>SUM(J48+J50+J56+J58+J59+J61+J64)</f>
        <v>1200877.19</v>
      </c>
      <c r="K45" s="74">
        <v>70000</v>
      </c>
    </row>
    <row r="46" spans="1:11" s="33" customFormat="1" ht="15">
      <c r="A46" s="28" t="s">
        <v>45</v>
      </c>
      <c r="B46" s="108"/>
      <c r="C46" s="36"/>
      <c r="D46" s="36"/>
      <c r="E46" s="74"/>
      <c r="F46" s="74"/>
      <c r="G46" s="74"/>
      <c r="H46" s="74"/>
      <c r="I46" s="74"/>
      <c r="J46" s="74"/>
      <c r="K46" s="74"/>
    </row>
    <row r="47" spans="1:11" s="33" customFormat="1" ht="30.75" customHeight="1">
      <c r="A47" s="28" t="s">
        <v>174</v>
      </c>
      <c r="B47" s="108"/>
      <c r="C47" s="36" t="s">
        <v>175</v>
      </c>
      <c r="D47" s="36"/>
      <c r="E47" s="74"/>
      <c r="F47" s="74"/>
      <c r="G47" s="74"/>
      <c r="H47" s="74"/>
      <c r="I47" s="74"/>
      <c r="J47" s="74"/>
      <c r="K47" s="74"/>
    </row>
    <row r="48" spans="1:11" s="33" customFormat="1" ht="15">
      <c r="A48" s="28" t="s">
        <v>176</v>
      </c>
      <c r="B48" s="108"/>
      <c r="C48" s="36" t="s">
        <v>177</v>
      </c>
      <c r="D48" s="36" t="s">
        <v>249</v>
      </c>
      <c r="E48" s="74">
        <f>SUM(F48:J48)</f>
        <v>52500</v>
      </c>
      <c r="F48" s="74"/>
      <c r="G48" s="74"/>
      <c r="H48" s="74"/>
      <c r="I48" s="74"/>
      <c r="J48" s="74">
        <v>52500</v>
      </c>
      <c r="K48" s="74"/>
    </row>
    <row r="49" spans="1:11" s="33" customFormat="1" ht="15">
      <c r="A49" s="28" t="s">
        <v>178</v>
      </c>
      <c r="B49" s="108"/>
      <c r="C49" s="36"/>
      <c r="D49" s="36"/>
      <c r="E49" s="74"/>
      <c r="F49" s="74"/>
      <c r="G49" s="74"/>
      <c r="H49" s="74"/>
      <c r="I49" s="74"/>
      <c r="J49" s="74"/>
      <c r="K49" s="74"/>
    </row>
    <row r="50" spans="1:11" s="33" customFormat="1" ht="15">
      <c r="A50" s="28" t="s">
        <v>179</v>
      </c>
      <c r="B50" s="108"/>
      <c r="C50" s="36" t="s">
        <v>177</v>
      </c>
      <c r="D50" s="36" t="s">
        <v>291</v>
      </c>
      <c r="E50" s="74">
        <f>SUM(F50:J50)</f>
        <v>468117.18999999994</v>
      </c>
      <c r="F50" s="74">
        <f>SUM(F52:F54)</f>
        <v>354305.14999999997</v>
      </c>
      <c r="G50" s="74">
        <f>SUM(G52:G54)</f>
        <v>51264.85</v>
      </c>
      <c r="H50" s="74"/>
      <c r="I50" s="74"/>
      <c r="J50" s="74">
        <f>J52+J53+J54</f>
        <v>62547.19</v>
      </c>
      <c r="K50" s="74"/>
    </row>
    <row r="51" spans="1:11" s="33" customFormat="1" ht="15">
      <c r="A51" s="28" t="s">
        <v>241</v>
      </c>
      <c r="B51" s="108"/>
      <c r="C51" s="36"/>
      <c r="D51" s="36"/>
      <c r="E51" s="74"/>
      <c r="F51" s="74"/>
      <c r="G51" s="74"/>
      <c r="H51" s="74"/>
      <c r="I51" s="74"/>
      <c r="J51" s="74"/>
      <c r="K51" s="74"/>
    </row>
    <row r="52" spans="1:11" s="33" customFormat="1" ht="15">
      <c r="A52" s="28" t="s">
        <v>242</v>
      </c>
      <c r="B52" s="108"/>
      <c r="C52" s="36" t="s">
        <v>177</v>
      </c>
      <c r="D52" s="36" t="s">
        <v>268</v>
      </c>
      <c r="E52" s="74">
        <f>SUM(F52:J52)</f>
        <v>358900</v>
      </c>
      <c r="F52" s="74">
        <v>267123.35</v>
      </c>
      <c r="G52" s="74">
        <v>49776.65</v>
      </c>
      <c r="H52" s="74"/>
      <c r="I52" s="74"/>
      <c r="J52" s="74">
        <v>42000</v>
      </c>
      <c r="K52" s="74"/>
    </row>
    <row r="53" spans="1:11" s="33" customFormat="1" ht="15">
      <c r="A53" s="28" t="s">
        <v>243</v>
      </c>
      <c r="B53" s="108"/>
      <c r="C53" s="36" t="s">
        <v>177</v>
      </c>
      <c r="D53" s="36" t="s">
        <v>269</v>
      </c>
      <c r="E53" s="74">
        <f>SUM(F53:J53)</f>
        <v>91860</v>
      </c>
      <c r="F53" s="74">
        <v>76960</v>
      </c>
      <c r="G53" s="74"/>
      <c r="H53" s="74"/>
      <c r="I53" s="74"/>
      <c r="J53" s="74">
        <v>14900</v>
      </c>
      <c r="K53" s="74"/>
    </row>
    <row r="54" spans="1:11" s="33" customFormat="1" ht="15.75" customHeight="1">
      <c r="A54" s="28" t="s">
        <v>244</v>
      </c>
      <c r="B54" s="108"/>
      <c r="C54" s="36" t="s">
        <v>177</v>
      </c>
      <c r="D54" s="36" t="s">
        <v>270</v>
      </c>
      <c r="E54" s="74">
        <f>SUM(F54:J54)</f>
        <v>17357.19</v>
      </c>
      <c r="F54" s="74">
        <v>10221.8</v>
      </c>
      <c r="G54" s="74">
        <v>1488.2</v>
      </c>
      <c r="H54" s="74"/>
      <c r="I54" s="74"/>
      <c r="J54" s="74">
        <v>5647.19</v>
      </c>
      <c r="K54" s="74"/>
    </row>
    <row r="55" spans="1:11" s="33" customFormat="1" ht="30">
      <c r="A55" s="28" t="s">
        <v>180</v>
      </c>
      <c r="B55" s="108"/>
      <c r="C55" s="36" t="s">
        <v>177</v>
      </c>
      <c r="D55" s="36" t="s">
        <v>250</v>
      </c>
      <c r="E55" s="74"/>
      <c r="F55" s="74"/>
      <c r="G55" s="74"/>
      <c r="H55" s="74"/>
      <c r="I55" s="74"/>
      <c r="J55" s="74"/>
      <c r="K55" s="74"/>
    </row>
    <row r="56" spans="1:11" s="33" customFormat="1" ht="30">
      <c r="A56" s="28" t="s">
        <v>181</v>
      </c>
      <c r="B56" s="108"/>
      <c r="C56" s="36" t="s">
        <v>177</v>
      </c>
      <c r="D56" s="36" t="s">
        <v>251</v>
      </c>
      <c r="E56" s="74">
        <f>SUM(F56:J56)</f>
        <v>214830</v>
      </c>
      <c r="F56" s="74"/>
      <c r="G56" s="74"/>
      <c r="H56" s="74"/>
      <c r="I56" s="74"/>
      <c r="J56" s="74">
        <v>214830</v>
      </c>
      <c r="K56" s="74"/>
    </row>
    <row r="57" spans="1:11" s="33" customFormat="1" ht="15">
      <c r="A57" s="28" t="s">
        <v>183</v>
      </c>
      <c r="B57" s="108"/>
      <c r="C57" s="36"/>
      <c r="D57" s="36"/>
      <c r="E57" s="74"/>
      <c r="F57" s="74"/>
      <c r="G57" s="74"/>
      <c r="H57" s="74"/>
      <c r="I57" s="74"/>
      <c r="J57" s="74"/>
      <c r="K57" s="74"/>
    </row>
    <row r="58" spans="1:11" s="33" customFormat="1" ht="15">
      <c r="A58" s="28" t="s">
        <v>183</v>
      </c>
      <c r="B58" s="108"/>
      <c r="C58" s="36" t="s">
        <v>177</v>
      </c>
      <c r="D58" s="36" t="s">
        <v>252</v>
      </c>
      <c r="E58" s="74">
        <f>SUM(F58:J58)</f>
        <v>554000</v>
      </c>
      <c r="F58" s="74"/>
      <c r="G58" s="74">
        <v>25000</v>
      </c>
      <c r="H58" s="74"/>
      <c r="I58" s="74"/>
      <c r="J58" s="74">
        <v>529000</v>
      </c>
      <c r="K58" s="74"/>
    </row>
    <row r="59" spans="1:11" s="33" customFormat="1" ht="15">
      <c r="A59" s="28" t="s">
        <v>184</v>
      </c>
      <c r="B59" s="108"/>
      <c r="C59" s="36" t="s">
        <v>177</v>
      </c>
      <c r="D59" s="36" t="s">
        <v>267</v>
      </c>
      <c r="E59" s="74">
        <f>SUM(F59:J59)</f>
        <v>60000</v>
      </c>
      <c r="F59" s="74"/>
      <c r="G59" s="74"/>
      <c r="H59" s="74"/>
      <c r="I59" s="74"/>
      <c r="J59" s="74">
        <v>60000</v>
      </c>
      <c r="K59" s="74">
        <v>60000</v>
      </c>
    </row>
    <row r="60" spans="1:11" s="33" customFormat="1" ht="15">
      <c r="A60" s="106" t="s">
        <v>185</v>
      </c>
      <c r="B60" s="108"/>
      <c r="C60" s="36" t="s">
        <v>186</v>
      </c>
      <c r="D60" s="36" t="s">
        <v>271</v>
      </c>
      <c r="E60" s="74"/>
      <c r="F60" s="74"/>
      <c r="G60" s="74"/>
      <c r="H60" s="74"/>
      <c r="I60" s="74"/>
      <c r="J60" s="74"/>
      <c r="K60" s="74"/>
    </row>
    <row r="61" spans="1:11" s="33" customFormat="1" ht="15">
      <c r="A61" s="106"/>
      <c r="B61" s="108"/>
      <c r="C61" s="36" t="s">
        <v>177</v>
      </c>
      <c r="D61" s="36" t="s">
        <v>261</v>
      </c>
      <c r="E61" s="74">
        <f>SUM(F61:J61)</f>
        <v>100000</v>
      </c>
      <c r="F61" s="74"/>
      <c r="G61" s="74"/>
      <c r="H61" s="74"/>
      <c r="I61" s="74"/>
      <c r="J61" s="74">
        <v>100000</v>
      </c>
      <c r="K61" s="74"/>
    </row>
    <row r="62" spans="1:11" s="33" customFormat="1" ht="30">
      <c r="A62" s="28" t="s">
        <v>187</v>
      </c>
      <c r="B62" s="108"/>
      <c r="C62" s="36" t="s">
        <v>177</v>
      </c>
      <c r="D62" s="36"/>
      <c r="E62" s="74"/>
      <c r="F62" s="74"/>
      <c r="G62" s="74"/>
      <c r="H62" s="74"/>
      <c r="I62" s="74"/>
      <c r="J62" s="74"/>
      <c r="K62" s="74"/>
    </row>
    <row r="63" spans="1:11" s="33" customFormat="1" ht="15">
      <c r="A63" s="106" t="s">
        <v>188</v>
      </c>
      <c r="B63" s="108"/>
      <c r="C63" s="36" t="s">
        <v>186</v>
      </c>
      <c r="D63" s="36"/>
      <c r="E63" s="74"/>
      <c r="F63" s="74"/>
      <c r="G63" s="74"/>
      <c r="H63" s="74"/>
      <c r="I63" s="74"/>
      <c r="J63" s="74"/>
      <c r="K63" s="74"/>
    </row>
    <row r="64" spans="1:11" s="33" customFormat="1" ht="15">
      <c r="A64" s="106"/>
      <c r="B64" s="108"/>
      <c r="C64" s="36" t="s">
        <v>177</v>
      </c>
      <c r="D64" s="36" t="s">
        <v>292</v>
      </c>
      <c r="E64" s="74">
        <f>SUM(F64:J64)</f>
        <v>182000</v>
      </c>
      <c r="F64" s="74"/>
      <c r="G64" s="74"/>
      <c r="H64" s="74"/>
      <c r="I64" s="74"/>
      <c r="J64" s="74">
        <f>SUM(J66:J71)</f>
        <v>182000</v>
      </c>
      <c r="K64" s="74"/>
    </row>
    <row r="65" spans="1:11" s="33" customFormat="1" ht="15">
      <c r="A65" s="28" t="s">
        <v>253</v>
      </c>
      <c r="B65" s="108"/>
      <c r="C65" s="36"/>
      <c r="D65" s="36"/>
      <c r="E65" s="74"/>
      <c r="F65" s="74"/>
      <c r="G65" s="74"/>
      <c r="H65" s="74"/>
      <c r="I65" s="74"/>
      <c r="J65" s="74"/>
      <c r="K65" s="74"/>
    </row>
    <row r="66" spans="1:11" s="33" customFormat="1" ht="45" customHeight="1">
      <c r="A66" s="67" t="s">
        <v>256</v>
      </c>
      <c r="B66" s="108"/>
      <c r="C66" s="68" t="s">
        <v>177</v>
      </c>
      <c r="D66" s="69" t="s">
        <v>263</v>
      </c>
      <c r="E66" s="75">
        <f>SUM(F66:J66)</f>
        <v>1000</v>
      </c>
      <c r="F66" s="74"/>
      <c r="G66" s="74"/>
      <c r="H66" s="74"/>
      <c r="I66" s="74"/>
      <c r="J66" s="74">
        <v>1000</v>
      </c>
      <c r="K66" s="74"/>
    </row>
    <row r="67" spans="1:11" s="33" customFormat="1" ht="15">
      <c r="A67" s="67" t="s">
        <v>257</v>
      </c>
      <c r="B67" s="108"/>
      <c r="C67" s="36" t="s">
        <v>177</v>
      </c>
      <c r="D67" s="66" t="s">
        <v>262</v>
      </c>
      <c r="E67" s="74">
        <f>SUM(J67)</f>
        <v>5727.9</v>
      </c>
      <c r="F67" s="74"/>
      <c r="G67" s="74"/>
      <c r="H67" s="74"/>
      <c r="I67" s="74"/>
      <c r="J67" s="74">
        <v>5727.9</v>
      </c>
      <c r="K67" s="74"/>
    </row>
    <row r="68" spans="1:11" s="33" customFormat="1" ht="15">
      <c r="A68" s="67" t="s">
        <v>258</v>
      </c>
      <c r="B68" s="108"/>
      <c r="C68" s="36"/>
      <c r="D68" s="66"/>
      <c r="E68" s="74"/>
      <c r="F68" s="74"/>
      <c r="G68" s="74"/>
      <c r="H68" s="74"/>
      <c r="I68" s="74"/>
      <c r="J68" s="74"/>
      <c r="K68" s="74"/>
    </row>
    <row r="69" spans="1:11" s="33" customFormat="1" ht="15">
      <c r="A69" s="67" t="s">
        <v>258</v>
      </c>
      <c r="B69" s="108"/>
      <c r="C69" s="36" t="s">
        <v>177</v>
      </c>
      <c r="D69" s="66" t="s">
        <v>264</v>
      </c>
      <c r="E69" s="74">
        <f>SUM(F69:J69)</f>
        <v>74000</v>
      </c>
      <c r="F69" s="74"/>
      <c r="G69" s="74"/>
      <c r="H69" s="74"/>
      <c r="I69" s="74"/>
      <c r="J69" s="74">
        <v>74000</v>
      </c>
      <c r="K69" s="74"/>
    </row>
    <row r="70" spans="1:11" s="33" customFormat="1" ht="30">
      <c r="A70" s="67" t="s">
        <v>259</v>
      </c>
      <c r="B70" s="108"/>
      <c r="C70" s="36" t="s">
        <v>177</v>
      </c>
      <c r="D70" s="66" t="s">
        <v>265</v>
      </c>
      <c r="E70" s="74">
        <f>SUM(F70:J70)</f>
        <v>101272.1</v>
      </c>
      <c r="F70" s="74"/>
      <c r="G70" s="74"/>
      <c r="H70" s="74"/>
      <c r="I70" s="74"/>
      <c r="J70" s="74">
        <v>101272.1</v>
      </c>
      <c r="K70" s="74">
        <v>10000</v>
      </c>
    </row>
    <row r="71" spans="1:11" s="33" customFormat="1" ht="30">
      <c r="A71" s="67" t="s">
        <v>260</v>
      </c>
      <c r="B71" s="109"/>
      <c r="C71" s="36" t="s">
        <v>177</v>
      </c>
      <c r="D71" s="66" t="s">
        <v>266</v>
      </c>
      <c r="E71" s="74"/>
      <c r="F71" s="74"/>
      <c r="G71" s="74"/>
      <c r="H71" s="74"/>
      <c r="I71" s="74"/>
      <c r="J71" s="74"/>
      <c r="K71" s="74"/>
    </row>
    <row r="72" spans="1:11" s="33" customFormat="1" ht="45.75" customHeight="1">
      <c r="A72" s="28" t="s">
        <v>254</v>
      </c>
      <c r="B72" s="43" t="s">
        <v>255</v>
      </c>
      <c r="C72" s="36"/>
      <c r="D72" s="36"/>
      <c r="E72" s="74"/>
      <c r="F72" s="74"/>
      <c r="G72" s="74"/>
      <c r="H72" s="74"/>
      <c r="I72" s="74"/>
      <c r="J72" s="74"/>
      <c r="K72" s="74"/>
    </row>
    <row r="73" spans="1:11" s="39" customFormat="1" ht="27">
      <c r="A73" s="37" t="s">
        <v>189</v>
      </c>
      <c r="B73" s="38" t="s">
        <v>158</v>
      </c>
      <c r="C73" s="38" t="s">
        <v>131</v>
      </c>
      <c r="D73" s="38"/>
      <c r="E73" s="73"/>
      <c r="F73" s="73"/>
      <c r="G73" s="73"/>
      <c r="H73" s="73"/>
      <c r="I73" s="73"/>
      <c r="J73" s="73"/>
      <c r="K73" s="73"/>
    </row>
    <row r="74" spans="1:11" s="39" customFormat="1" ht="13.5">
      <c r="A74" s="40" t="s">
        <v>45</v>
      </c>
      <c r="B74" s="36"/>
      <c r="C74" s="36"/>
      <c r="D74" s="36"/>
      <c r="E74" s="74"/>
      <c r="F74" s="74"/>
      <c r="G74" s="74"/>
      <c r="H74" s="74"/>
      <c r="I74" s="74"/>
      <c r="J74" s="74"/>
      <c r="K74" s="74"/>
    </row>
    <row r="75" spans="1:11" s="39" customFormat="1" ht="13.5">
      <c r="A75" s="40" t="s">
        <v>190</v>
      </c>
      <c r="B75" s="36" t="s">
        <v>191</v>
      </c>
      <c r="C75" s="36"/>
      <c r="D75" s="36"/>
      <c r="E75" s="74"/>
      <c r="F75" s="74"/>
      <c r="G75" s="74"/>
      <c r="H75" s="74"/>
      <c r="I75" s="74"/>
      <c r="J75" s="74"/>
      <c r="K75" s="74"/>
    </row>
    <row r="76" spans="1:11" s="39" customFormat="1" ht="13.5">
      <c r="A76" s="40" t="s">
        <v>192</v>
      </c>
      <c r="B76" s="36" t="s">
        <v>193</v>
      </c>
      <c r="C76" s="36"/>
      <c r="D76" s="36"/>
      <c r="E76" s="74"/>
      <c r="F76" s="74"/>
      <c r="G76" s="74"/>
      <c r="H76" s="74"/>
      <c r="I76" s="74"/>
      <c r="J76" s="74"/>
      <c r="K76" s="74"/>
    </row>
    <row r="77" spans="1:11" s="39" customFormat="1" ht="27">
      <c r="A77" s="40" t="s">
        <v>194</v>
      </c>
      <c r="B77" s="36" t="s">
        <v>195</v>
      </c>
      <c r="C77" s="36"/>
      <c r="D77" s="36"/>
      <c r="E77" s="74"/>
      <c r="F77" s="74"/>
      <c r="G77" s="74"/>
      <c r="H77" s="74"/>
      <c r="I77" s="74"/>
      <c r="J77" s="74"/>
      <c r="K77" s="74"/>
    </row>
    <row r="78" spans="1:11" s="39" customFormat="1" ht="13.5">
      <c r="A78" s="40" t="s">
        <v>45</v>
      </c>
      <c r="B78" s="36"/>
      <c r="C78" s="36"/>
      <c r="D78" s="36"/>
      <c r="E78" s="74"/>
      <c r="F78" s="74"/>
      <c r="G78" s="74"/>
      <c r="H78" s="74"/>
      <c r="I78" s="74"/>
      <c r="J78" s="74"/>
      <c r="K78" s="74"/>
    </row>
    <row r="79" spans="1:11" s="39" customFormat="1" ht="13.5">
      <c r="A79" s="40" t="s">
        <v>196</v>
      </c>
      <c r="B79" s="36" t="s">
        <v>197</v>
      </c>
      <c r="C79" s="36"/>
      <c r="D79" s="36"/>
      <c r="E79" s="74"/>
      <c r="F79" s="74"/>
      <c r="G79" s="74"/>
      <c r="H79" s="74"/>
      <c r="I79" s="74"/>
      <c r="J79" s="74"/>
      <c r="K79" s="74"/>
    </row>
    <row r="80" spans="1:11" s="39" customFormat="1" ht="13.5">
      <c r="A80" s="40" t="s">
        <v>198</v>
      </c>
      <c r="B80" s="36" t="s">
        <v>199</v>
      </c>
      <c r="C80" s="36"/>
      <c r="D80" s="36"/>
      <c r="E80" s="74"/>
      <c r="F80" s="74"/>
      <c r="G80" s="74"/>
      <c r="H80" s="74"/>
      <c r="I80" s="74"/>
      <c r="J80" s="74"/>
      <c r="K80" s="74"/>
    </row>
    <row r="81" spans="1:11" s="39" customFormat="1" ht="27">
      <c r="A81" s="37" t="s">
        <v>200</v>
      </c>
      <c r="B81" s="36" t="s">
        <v>201</v>
      </c>
      <c r="C81" s="36" t="s">
        <v>131</v>
      </c>
      <c r="D81" s="36"/>
      <c r="E81" s="74">
        <f>SUM(F81:J81)</f>
        <v>3076.37</v>
      </c>
      <c r="F81" s="74">
        <v>429.18</v>
      </c>
      <c r="G81" s="74"/>
      <c r="H81" s="74"/>
      <c r="I81" s="74"/>
      <c r="J81" s="74">
        <v>2647.19</v>
      </c>
      <c r="K81" s="74"/>
    </row>
    <row r="82" spans="1:11" s="39" customFormat="1" ht="13.5">
      <c r="A82" s="37" t="s">
        <v>202</v>
      </c>
      <c r="B82" s="36" t="s">
        <v>203</v>
      </c>
      <c r="C82" s="36" t="s">
        <v>131</v>
      </c>
      <c r="D82" s="36"/>
      <c r="E82" s="74" t="s">
        <v>281</v>
      </c>
      <c r="F82" s="74" t="s">
        <v>281</v>
      </c>
      <c r="G82" s="74"/>
      <c r="H82" s="74"/>
      <c r="I82" s="74"/>
      <c r="J82" s="74" t="s">
        <v>281</v>
      </c>
      <c r="K82" s="74"/>
    </row>
  </sheetData>
  <sheetProtection/>
  <mergeCells count="21">
    <mergeCell ref="A60:A61"/>
    <mergeCell ref="F5:K5"/>
    <mergeCell ref="A63:A64"/>
    <mergeCell ref="H6:H7"/>
    <mergeCell ref="B45:B71"/>
    <mergeCell ref="B26:B29"/>
    <mergeCell ref="B30:B35"/>
    <mergeCell ref="A32:A35"/>
    <mergeCell ref="D4:D7"/>
    <mergeCell ref="F6:F7"/>
    <mergeCell ref="B42:B44"/>
    <mergeCell ref="I6:I7"/>
    <mergeCell ref="J6:K6"/>
    <mergeCell ref="G6:G7"/>
    <mergeCell ref="A1:K1"/>
    <mergeCell ref="A2:K2"/>
    <mergeCell ref="A4:A7"/>
    <mergeCell ref="B4:B7"/>
    <mergeCell ref="C4:C7"/>
    <mergeCell ref="E4:K4"/>
    <mergeCell ref="E5:E7"/>
  </mergeCells>
  <printOptions/>
  <pageMargins left="0.34" right="0.3" top="0.27" bottom="0.18" header="0.31496062992125984" footer="0.18"/>
  <pageSetup fitToHeight="3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E17" sqref="E17"/>
    </sheetView>
  </sheetViews>
  <sheetFormatPr defaultColWidth="12.75390625" defaultRowHeight="12.75"/>
  <cols>
    <col min="1" max="1" width="26.25390625" style="31" customWidth="1"/>
    <col min="2" max="2" width="7.375" style="31" customWidth="1"/>
    <col min="3" max="3" width="7.75390625" style="31" customWidth="1"/>
    <col min="4" max="4" width="11.75390625" style="31" bestFit="1" customWidth="1"/>
    <col min="5" max="6" width="9.875" style="31" bestFit="1" customWidth="1"/>
    <col min="7" max="7" width="11.625" style="31" customWidth="1"/>
    <col min="8" max="9" width="9.875" style="31" bestFit="1" customWidth="1"/>
    <col min="10" max="10" width="11.75390625" style="31" bestFit="1" customWidth="1"/>
    <col min="11" max="12" width="9.875" style="31" bestFit="1" customWidth="1"/>
    <col min="13" max="16384" width="12.75390625" style="31" customWidth="1"/>
  </cols>
  <sheetData>
    <row r="1" spans="1:12" ht="15">
      <c r="A1" s="101" t="s">
        <v>204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6.5" customHeight="1">
      <c r="A4" s="81" t="s">
        <v>43</v>
      </c>
      <c r="B4" s="81" t="s">
        <v>117</v>
      </c>
      <c r="C4" s="81" t="s">
        <v>205</v>
      </c>
      <c r="D4" s="81" t="s">
        <v>206</v>
      </c>
      <c r="E4" s="81"/>
      <c r="F4" s="81"/>
      <c r="G4" s="81"/>
      <c r="H4" s="81"/>
      <c r="I4" s="81"/>
      <c r="J4" s="81"/>
      <c r="K4" s="81"/>
      <c r="L4" s="81"/>
    </row>
    <row r="5" spans="1:12" ht="16.5" customHeight="1">
      <c r="A5" s="81"/>
      <c r="B5" s="81"/>
      <c r="C5" s="81"/>
      <c r="D5" s="81" t="s">
        <v>207</v>
      </c>
      <c r="E5" s="81"/>
      <c r="F5" s="81"/>
      <c r="G5" s="81" t="s">
        <v>47</v>
      </c>
      <c r="H5" s="81"/>
      <c r="I5" s="81"/>
      <c r="J5" s="81"/>
      <c r="K5" s="81"/>
      <c r="L5" s="81"/>
    </row>
    <row r="6" spans="1:12" ht="90" customHeight="1">
      <c r="A6" s="81"/>
      <c r="B6" s="81"/>
      <c r="C6" s="81"/>
      <c r="D6" s="81"/>
      <c r="E6" s="81"/>
      <c r="F6" s="81"/>
      <c r="G6" s="81" t="s">
        <v>208</v>
      </c>
      <c r="H6" s="81"/>
      <c r="I6" s="81"/>
      <c r="J6" s="81" t="s">
        <v>209</v>
      </c>
      <c r="K6" s="81"/>
      <c r="L6" s="81"/>
    </row>
    <row r="7" spans="1:12" s="45" customFormat="1" ht="15">
      <c r="A7" s="81"/>
      <c r="B7" s="81"/>
      <c r="C7" s="81"/>
      <c r="D7" s="44" t="s">
        <v>279</v>
      </c>
      <c r="E7" s="44" t="s">
        <v>210</v>
      </c>
      <c r="F7" s="44" t="s">
        <v>210</v>
      </c>
      <c r="G7" s="44" t="s">
        <v>279</v>
      </c>
      <c r="H7" s="44" t="s">
        <v>210</v>
      </c>
      <c r="I7" s="44" t="s">
        <v>210</v>
      </c>
      <c r="J7" s="44" t="s">
        <v>210</v>
      </c>
      <c r="K7" s="44" t="s">
        <v>210</v>
      </c>
      <c r="L7" s="44" t="s">
        <v>210</v>
      </c>
    </row>
    <row r="8" spans="1:12" ht="6.75" customHeight="1">
      <c r="A8" s="81"/>
      <c r="B8" s="81"/>
      <c r="C8" s="81"/>
      <c r="D8" s="44"/>
      <c r="E8" s="44"/>
      <c r="F8" s="44"/>
      <c r="G8" s="44"/>
      <c r="H8" s="44"/>
      <c r="I8" s="44"/>
      <c r="J8" s="44"/>
      <c r="K8" s="44"/>
      <c r="L8" s="44"/>
    </row>
    <row r="9" spans="1:12" ht="45" customHeight="1">
      <c r="A9" s="81"/>
      <c r="B9" s="81"/>
      <c r="C9" s="81"/>
      <c r="D9" s="46" t="s">
        <v>211</v>
      </c>
      <c r="E9" s="46" t="s">
        <v>212</v>
      </c>
      <c r="F9" s="46" t="s">
        <v>213</v>
      </c>
      <c r="G9" s="46" t="s">
        <v>211</v>
      </c>
      <c r="H9" s="46" t="s">
        <v>212</v>
      </c>
      <c r="I9" s="46" t="s">
        <v>213</v>
      </c>
      <c r="J9" s="46" t="s">
        <v>211</v>
      </c>
      <c r="K9" s="46" t="s">
        <v>212</v>
      </c>
      <c r="L9" s="46" t="s">
        <v>213</v>
      </c>
    </row>
    <row r="10" spans="1:12" ht="15">
      <c r="A10" s="47">
        <v>1</v>
      </c>
      <c r="B10" s="43" t="s">
        <v>127</v>
      </c>
      <c r="C10" s="43" t="s">
        <v>128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  <c r="K10" s="47">
        <v>11</v>
      </c>
      <c r="L10" s="47">
        <v>12</v>
      </c>
    </row>
    <row r="11" spans="1:12" s="33" customFormat="1" ht="45">
      <c r="A11" s="28" t="s">
        <v>214</v>
      </c>
      <c r="B11" s="43" t="s">
        <v>215</v>
      </c>
      <c r="C11" s="43" t="s">
        <v>131</v>
      </c>
      <c r="D11" s="47">
        <f>G11+J11</f>
        <v>2833101.95</v>
      </c>
      <c r="E11" s="47"/>
      <c r="F11" s="47"/>
      <c r="G11" s="47">
        <f>G12+G13</f>
        <v>1694771.95</v>
      </c>
      <c r="H11" s="47"/>
      <c r="I11" s="47"/>
      <c r="J11" s="47">
        <f>J12+J13</f>
        <v>1138330</v>
      </c>
      <c r="K11" s="47"/>
      <c r="L11" s="47"/>
    </row>
    <row r="12" spans="1:12" s="33" customFormat="1" ht="60">
      <c r="A12" s="28" t="s">
        <v>216</v>
      </c>
      <c r="B12" s="43" t="s">
        <v>217</v>
      </c>
      <c r="C12" s="43" t="s">
        <v>131</v>
      </c>
      <c r="D12" s="47">
        <f>G12+J12</f>
        <v>219897.54</v>
      </c>
      <c r="E12" s="47"/>
      <c r="F12" s="47"/>
      <c r="G12" s="47">
        <v>200193.66</v>
      </c>
      <c r="H12" s="47"/>
      <c r="I12" s="47"/>
      <c r="J12" s="47">
        <v>19703.88</v>
      </c>
      <c r="K12" s="47"/>
      <c r="L12" s="47"/>
    </row>
    <row r="13" spans="1:12" s="33" customFormat="1" ht="47.25" customHeight="1">
      <c r="A13" s="28" t="s">
        <v>218</v>
      </c>
      <c r="B13" s="43" t="s">
        <v>219</v>
      </c>
      <c r="C13" s="43"/>
      <c r="D13" s="47">
        <f>G13+J13</f>
        <v>2613204.41</v>
      </c>
      <c r="E13" s="47"/>
      <c r="F13" s="47"/>
      <c r="G13" s="47">
        <v>1494578.29</v>
      </c>
      <c r="H13" s="47"/>
      <c r="I13" s="47"/>
      <c r="J13" s="47">
        <v>1118626.12</v>
      </c>
      <c r="K13" s="47"/>
      <c r="L13" s="47"/>
    </row>
  </sheetData>
  <sheetProtection/>
  <mergeCells count="10">
    <mergeCell ref="A1:L1"/>
    <mergeCell ref="A2:L2"/>
    <mergeCell ref="A4:A9"/>
    <mergeCell ref="B4:B9"/>
    <mergeCell ref="C4:C9"/>
    <mergeCell ref="D4:L4"/>
    <mergeCell ref="D5:F6"/>
    <mergeCell ref="G5:L5"/>
    <mergeCell ref="G6:I6"/>
    <mergeCell ref="J6:L6"/>
  </mergeCells>
  <printOptions/>
  <pageMargins left="0.79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A31" sqref="A31"/>
    </sheetView>
  </sheetViews>
  <sheetFormatPr defaultColWidth="13.75390625" defaultRowHeight="12.75"/>
  <cols>
    <col min="1" max="1" width="80.00390625" style="31" customWidth="1"/>
    <col min="2" max="2" width="13.75390625" style="31" customWidth="1"/>
    <col min="3" max="3" width="17.25390625" style="31" customWidth="1"/>
    <col min="4" max="35" width="13.75390625" style="48" customWidth="1"/>
    <col min="36" max="16384" width="13.75390625" style="31" customWidth="1"/>
  </cols>
  <sheetData>
    <row r="1" spans="1:26" ht="30" customHeight="1">
      <c r="A1" s="101" t="s">
        <v>220</v>
      </c>
      <c r="B1" s="101"/>
      <c r="C1" s="10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3" ht="15">
      <c r="A2" s="80" t="s">
        <v>23</v>
      </c>
      <c r="B2" s="80"/>
      <c r="C2" s="80"/>
    </row>
    <row r="3" spans="1:26" ht="6.75" customHeight="1">
      <c r="A3" s="33"/>
      <c r="B3" s="33"/>
      <c r="C3" s="33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3" ht="16.5" customHeight="1">
      <c r="A4" s="46"/>
      <c r="B4" s="46" t="s">
        <v>117</v>
      </c>
      <c r="C4" s="46" t="s">
        <v>221</v>
      </c>
    </row>
    <row r="5" spans="1:3" ht="15">
      <c r="A5" s="50"/>
      <c r="B5" s="51" t="s">
        <v>127</v>
      </c>
      <c r="C5" s="51" t="s">
        <v>128</v>
      </c>
    </row>
    <row r="6" spans="1:35" s="33" customFormat="1" ht="16.5" customHeight="1">
      <c r="A6" s="52" t="s">
        <v>200</v>
      </c>
      <c r="B6" s="51" t="s">
        <v>222</v>
      </c>
      <c r="C6" s="53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</row>
    <row r="7" spans="1:35" s="33" customFormat="1" ht="16.5" customHeight="1">
      <c r="A7" s="52" t="s">
        <v>202</v>
      </c>
      <c r="B7" s="51" t="s">
        <v>223</v>
      </c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s="33" customFormat="1" ht="16.5" customHeight="1">
      <c r="A8" s="52" t="s">
        <v>224</v>
      </c>
      <c r="B8" s="51" t="s">
        <v>225</v>
      </c>
      <c r="C8" s="53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s="33" customFormat="1" ht="16.5" customHeight="1">
      <c r="A9" s="52" t="s">
        <v>226</v>
      </c>
      <c r="B9" s="51" t="s">
        <v>227</v>
      </c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</row>
    <row r="10" spans="1:3" ht="12.75" customHeight="1">
      <c r="A10" s="54"/>
      <c r="B10" s="54"/>
      <c r="C10" s="54"/>
    </row>
    <row r="11" spans="1:26" ht="15">
      <c r="A11" s="84" t="s">
        <v>228</v>
      </c>
      <c r="B11" s="84"/>
      <c r="C11" s="84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3" ht="15">
      <c r="A12" s="54"/>
      <c r="B12" s="55"/>
      <c r="C12" s="54"/>
    </row>
    <row r="13" spans="1:26" ht="3" customHeight="1">
      <c r="A13" s="42"/>
      <c r="B13" s="42"/>
      <c r="C13" s="42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3" ht="16.5" customHeight="1">
      <c r="A14" s="46"/>
      <c r="B14" s="46" t="s">
        <v>117</v>
      </c>
      <c r="C14" s="46" t="s">
        <v>221</v>
      </c>
    </row>
    <row r="15" spans="1:3" ht="15">
      <c r="A15" s="50"/>
      <c r="B15" s="51" t="s">
        <v>127</v>
      </c>
      <c r="C15" s="51" t="s">
        <v>128</v>
      </c>
    </row>
    <row r="16" spans="1:35" s="33" customFormat="1" ht="16.5" customHeight="1">
      <c r="A16" s="52" t="s">
        <v>229</v>
      </c>
      <c r="B16" s="51" t="s">
        <v>222</v>
      </c>
      <c r="C16" s="53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</row>
    <row r="17" spans="1:35" s="33" customFormat="1" ht="46.5" customHeight="1">
      <c r="A17" s="52" t="s">
        <v>230</v>
      </c>
      <c r="B17" s="51" t="s">
        <v>223</v>
      </c>
      <c r="C17" s="53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</row>
    <row r="18" spans="1:35" s="33" customFormat="1" ht="16.5" customHeight="1">
      <c r="A18" s="52" t="s">
        <v>231</v>
      </c>
      <c r="B18" s="51" t="s">
        <v>225</v>
      </c>
      <c r="C18" s="53" t="s">
        <v>131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</row>
    <row r="20" ht="6.75" customHeight="1">
      <c r="A20" s="33"/>
    </row>
    <row r="21" spans="1:26" ht="14.25" customHeight="1">
      <c r="A21" s="33" t="s">
        <v>232</v>
      </c>
      <c r="B21" s="110" t="s">
        <v>298</v>
      </c>
      <c r="C21" s="110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35" s="60" customFormat="1" ht="12.75" customHeight="1">
      <c r="A22" s="57" t="s">
        <v>233</v>
      </c>
      <c r="B22" s="82" t="s">
        <v>22</v>
      </c>
      <c r="C22" s="82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9"/>
      <c r="AB22" s="59"/>
      <c r="AC22" s="59"/>
      <c r="AD22" s="59"/>
      <c r="AE22" s="59"/>
      <c r="AF22" s="59"/>
      <c r="AG22" s="59"/>
      <c r="AH22" s="59"/>
      <c r="AI22" s="59"/>
    </row>
    <row r="23" spans="1:26" ht="14.25" customHeight="1">
      <c r="A23" s="33"/>
      <c r="B23" s="83"/>
      <c r="C23" s="83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4.25" customHeight="1">
      <c r="A24" s="33" t="s">
        <v>234</v>
      </c>
      <c r="B24" s="110"/>
      <c r="C24" s="110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35" s="60" customFormat="1" ht="12.75" customHeight="1">
      <c r="A25" s="33" t="s">
        <v>235</v>
      </c>
      <c r="B25" s="82" t="s">
        <v>22</v>
      </c>
      <c r="C25" s="82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9"/>
      <c r="AB25" s="59"/>
      <c r="AC25" s="59"/>
      <c r="AD25" s="59"/>
      <c r="AE25" s="59"/>
      <c r="AF25" s="59"/>
      <c r="AG25" s="59"/>
      <c r="AH25" s="59"/>
      <c r="AI25" s="59"/>
    </row>
    <row r="26" spans="1:35" s="60" customFormat="1" ht="12.75" customHeight="1">
      <c r="A26" s="33"/>
      <c r="B26" s="111"/>
      <c r="C26" s="111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9"/>
      <c r="AB26" s="59"/>
      <c r="AC26" s="59"/>
      <c r="AD26" s="59"/>
      <c r="AE26" s="59"/>
      <c r="AF26" s="59"/>
      <c r="AG26" s="59"/>
      <c r="AH26" s="59"/>
      <c r="AI26" s="59"/>
    </row>
    <row r="27" spans="1:26" ht="14.25" customHeight="1">
      <c r="A27" s="33" t="s">
        <v>236</v>
      </c>
      <c r="B27" s="110" t="s">
        <v>299</v>
      </c>
      <c r="C27" s="110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14.25" customHeight="1">
      <c r="A28" s="33"/>
      <c r="B28" s="82" t="s">
        <v>22</v>
      </c>
      <c r="C28" s="82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35" s="60" customFormat="1" ht="12.75" customHeight="1">
      <c r="A29" s="57"/>
      <c r="B29" s="111"/>
      <c r="C29" s="111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9"/>
      <c r="AB29" s="59"/>
      <c r="AC29" s="59"/>
      <c r="AD29" s="59"/>
      <c r="AE29" s="59"/>
      <c r="AF29" s="59"/>
      <c r="AG29" s="59"/>
      <c r="AH29" s="59"/>
      <c r="AI29" s="59"/>
    </row>
    <row r="30" spans="1:26" ht="15">
      <c r="A30" s="33" t="s">
        <v>237</v>
      </c>
      <c r="B30" s="110"/>
      <c r="C30" s="110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35" s="60" customFormat="1" ht="19.5" customHeight="1">
      <c r="A31" s="33" t="s">
        <v>300</v>
      </c>
      <c r="B31" s="82" t="s">
        <v>22</v>
      </c>
      <c r="C31" s="82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9"/>
      <c r="AB31" s="59"/>
      <c r="AC31" s="59"/>
      <c r="AD31" s="59"/>
      <c r="AE31" s="59"/>
      <c r="AF31" s="59"/>
      <c r="AG31" s="59"/>
      <c r="AH31" s="59"/>
      <c r="AI31" s="59"/>
    </row>
    <row r="32" ht="18.75" customHeight="1">
      <c r="A32" s="33" t="s">
        <v>238</v>
      </c>
    </row>
    <row r="33" ht="15">
      <c r="A33" s="15"/>
    </row>
    <row r="34" ht="3" customHeight="1"/>
  </sheetData>
  <sheetProtection/>
  <mergeCells count="14">
    <mergeCell ref="B30:C30"/>
    <mergeCell ref="B31:C31"/>
    <mergeCell ref="B24:C24"/>
    <mergeCell ref="B25:C25"/>
    <mergeCell ref="B26:C26"/>
    <mergeCell ref="B27:C27"/>
    <mergeCell ref="B28:C28"/>
    <mergeCell ref="B29:C29"/>
    <mergeCell ref="B22:C22"/>
    <mergeCell ref="B23:C23"/>
    <mergeCell ref="A1:C1"/>
    <mergeCell ref="A2:C2"/>
    <mergeCell ref="A11:C11"/>
    <mergeCell ref="B21:C21"/>
  </mergeCells>
  <printOptions/>
  <pageMargins left="1.38" right="0.4" top="0.7480314960629921" bottom="0.3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2017-12-26T05:25:15Z</cp:lastPrinted>
  <dcterms:created xsi:type="dcterms:W3CDTF">2016-12-29T09:47:59Z</dcterms:created>
  <dcterms:modified xsi:type="dcterms:W3CDTF">2017-12-26T05:28:45Z</dcterms:modified>
  <cp:category/>
  <cp:version/>
  <cp:contentType/>
  <cp:contentStatus/>
</cp:coreProperties>
</file>